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6835" windowHeight="113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O92" i="1" l="1"/>
  <c r="J92" i="1"/>
  <c r="AP92" i="1" s="1"/>
  <c r="O91" i="1"/>
  <c r="S91" i="1" s="1"/>
  <c r="AQ91" i="1" s="1"/>
  <c r="J91" i="1"/>
  <c r="AP91" i="1" s="1"/>
  <c r="AP90" i="1"/>
  <c r="S90" i="1"/>
  <c r="AQ90" i="1" s="1"/>
  <c r="O90" i="1"/>
  <c r="J90" i="1"/>
  <c r="AP89" i="1"/>
  <c r="O89" i="1"/>
  <c r="J89" i="1"/>
  <c r="S89" i="1" s="1"/>
  <c r="AQ89" i="1" s="1"/>
  <c r="O88" i="1"/>
  <c r="J88" i="1"/>
  <c r="AP88" i="1" s="1"/>
  <c r="O87" i="1"/>
  <c r="S87" i="1" s="1"/>
  <c r="AQ87" i="1" s="1"/>
  <c r="J87" i="1"/>
  <c r="AP87" i="1" s="1"/>
  <c r="AP86" i="1"/>
  <c r="S86" i="1"/>
  <c r="AQ86" i="1" s="1"/>
  <c r="O86" i="1"/>
  <c r="J86" i="1"/>
  <c r="O85" i="1"/>
  <c r="J85" i="1"/>
  <c r="AP85" i="1" s="1"/>
  <c r="AP84" i="1" s="1"/>
  <c r="BE84" i="1"/>
  <c r="BD84" i="1"/>
  <c r="BC84" i="1"/>
  <c r="BB84" i="1"/>
  <c r="BA84" i="1"/>
  <c r="AZ84" i="1"/>
  <c r="AY84" i="1"/>
  <c r="AX84" i="1"/>
  <c r="AX82" i="1" s="1"/>
  <c r="AW84" i="1"/>
  <c r="AV84" i="1"/>
  <c r="AU84" i="1"/>
  <c r="AT84" i="1"/>
  <c r="AT82" i="1" s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R84" i="1"/>
  <c r="Q84" i="1"/>
  <c r="P84" i="1"/>
  <c r="O84" i="1"/>
  <c r="N84" i="1"/>
  <c r="M84" i="1"/>
  <c r="L84" i="1"/>
  <c r="K84" i="1"/>
  <c r="I84" i="1"/>
  <c r="H84" i="1"/>
  <c r="G84" i="1"/>
  <c r="F84" i="1"/>
  <c r="E84" i="1"/>
  <c r="D84" i="1"/>
  <c r="C84" i="1"/>
  <c r="BB83" i="1"/>
  <c r="BB82" i="1" s="1"/>
  <c r="O83" i="1"/>
  <c r="AP83" i="1" s="1"/>
  <c r="J83" i="1"/>
  <c r="BE82" i="1"/>
  <c r="BD82" i="1"/>
  <c r="BC82" i="1"/>
  <c r="BA82" i="1"/>
  <c r="AZ82" i="1"/>
  <c r="AY82" i="1"/>
  <c r="AW82" i="1"/>
  <c r="AV82" i="1"/>
  <c r="AU82" i="1"/>
  <c r="AS82" i="1"/>
  <c r="AR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R82" i="1"/>
  <c r="Q82" i="1"/>
  <c r="P82" i="1"/>
  <c r="O82" i="1"/>
  <c r="N82" i="1"/>
  <c r="M82" i="1"/>
  <c r="L82" i="1"/>
  <c r="K82" i="1"/>
  <c r="I82" i="1"/>
  <c r="H82" i="1"/>
  <c r="G82" i="1"/>
  <c r="F82" i="1"/>
  <c r="E82" i="1"/>
  <c r="D82" i="1"/>
  <c r="C82" i="1"/>
  <c r="AP81" i="1"/>
  <c r="S81" i="1"/>
  <c r="AQ81" i="1" s="1"/>
  <c r="O81" i="1"/>
  <c r="J81" i="1"/>
  <c r="O80" i="1"/>
  <c r="J80" i="1"/>
  <c r="AP80" i="1" s="1"/>
  <c r="O79" i="1"/>
  <c r="J79" i="1"/>
  <c r="AP79" i="1" s="1"/>
  <c r="S78" i="1"/>
  <c r="AQ78" i="1" s="1"/>
  <c r="O78" i="1"/>
  <c r="O77" i="1" s="1"/>
  <c r="O74" i="1" s="1"/>
  <c r="J78" i="1"/>
  <c r="AP78" i="1" s="1"/>
  <c r="BE77" i="1"/>
  <c r="BD77" i="1"/>
  <c r="BD74" i="1" s="1"/>
  <c r="BC77" i="1"/>
  <c r="BB77" i="1"/>
  <c r="BA77" i="1"/>
  <c r="AZ77" i="1"/>
  <c r="AZ74" i="1" s="1"/>
  <c r="AY77" i="1"/>
  <c r="AX77" i="1"/>
  <c r="AX74" i="1" s="1"/>
  <c r="AW77" i="1"/>
  <c r="AV77" i="1"/>
  <c r="AV74" i="1" s="1"/>
  <c r="AU77" i="1"/>
  <c r="AT77" i="1"/>
  <c r="AT74" i="1" s="1"/>
  <c r="AP77" i="1"/>
  <c r="AO77" i="1"/>
  <c r="AN77" i="1"/>
  <c r="AN74" i="1" s="1"/>
  <c r="AM77" i="1"/>
  <c r="AL77" i="1"/>
  <c r="AL74" i="1" s="1"/>
  <c r="AK77" i="1"/>
  <c r="AJ77" i="1"/>
  <c r="AJ74" i="1" s="1"/>
  <c r="AI77" i="1"/>
  <c r="AH77" i="1"/>
  <c r="AH74" i="1" s="1"/>
  <c r="AG77" i="1"/>
  <c r="AF77" i="1"/>
  <c r="AF74" i="1" s="1"/>
  <c r="AE77" i="1"/>
  <c r="AD77" i="1"/>
  <c r="AD74" i="1" s="1"/>
  <c r="AC77" i="1"/>
  <c r="AB77" i="1"/>
  <c r="AB74" i="1" s="1"/>
  <c r="AA77" i="1"/>
  <c r="Z77" i="1"/>
  <c r="Z74" i="1" s="1"/>
  <c r="Y77" i="1"/>
  <c r="X77" i="1"/>
  <c r="X74" i="1" s="1"/>
  <c r="W77" i="1"/>
  <c r="V77" i="1"/>
  <c r="V74" i="1" s="1"/>
  <c r="U77" i="1"/>
  <c r="T77" i="1"/>
  <c r="T74" i="1" s="1"/>
  <c r="R77" i="1"/>
  <c r="R74" i="1" s="1"/>
  <c r="Q77" i="1"/>
  <c r="P77" i="1"/>
  <c r="P74" i="1" s="1"/>
  <c r="N77" i="1"/>
  <c r="N74" i="1" s="1"/>
  <c r="M77" i="1"/>
  <c r="L77" i="1"/>
  <c r="L74" i="1" s="1"/>
  <c r="K77" i="1"/>
  <c r="J77" i="1"/>
  <c r="J74" i="1" s="1"/>
  <c r="I77" i="1"/>
  <c r="H77" i="1"/>
  <c r="H74" i="1" s="1"/>
  <c r="G77" i="1"/>
  <c r="F77" i="1"/>
  <c r="F74" i="1" s="1"/>
  <c r="E77" i="1"/>
  <c r="D77" i="1"/>
  <c r="D74" i="1" s="1"/>
  <c r="C77" i="1"/>
  <c r="O76" i="1"/>
  <c r="J76" i="1"/>
  <c r="BB75" i="1"/>
  <c r="BB74" i="1" s="1"/>
  <c r="BA75" i="1"/>
  <c r="AP75" i="1"/>
  <c r="S75" i="1"/>
  <c r="AQ75" i="1" s="1"/>
  <c r="O75" i="1"/>
  <c r="J75" i="1"/>
  <c r="BE74" i="1"/>
  <c r="BC74" i="1"/>
  <c r="BA74" i="1"/>
  <c r="AY74" i="1"/>
  <c r="AW74" i="1"/>
  <c r="AU74" i="1"/>
  <c r="AO74" i="1"/>
  <c r="AM74" i="1"/>
  <c r="AK74" i="1"/>
  <c r="AI74" i="1"/>
  <c r="AG74" i="1"/>
  <c r="AE74" i="1"/>
  <c r="AC74" i="1"/>
  <c r="AA74" i="1"/>
  <c r="Y74" i="1"/>
  <c r="W74" i="1"/>
  <c r="U74" i="1"/>
  <c r="Q74" i="1"/>
  <c r="M74" i="1"/>
  <c r="K74" i="1"/>
  <c r="I74" i="1"/>
  <c r="G74" i="1"/>
  <c r="E74" i="1"/>
  <c r="C74" i="1"/>
  <c r="O73" i="1"/>
  <c r="J73" i="1"/>
  <c r="S72" i="1"/>
  <c r="O72" i="1"/>
  <c r="O71" i="1" s="1"/>
  <c r="J72" i="1"/>
  <c r="AP72" i="1" s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R71" i="1"/>
  <c r="Q71" i="1"/>
  <c r="P71" i="1"/>
  <c r="N71" i="1"/>
  <c r="M71" i="1"/>
  <c r="L71" i="1"/>
  <c r="K71" i="1"/>
  <c r="J71" i="1"/>
  <c r="I71" i="1"/>
  <c r="H71" i="1"/>
  <c r="G71" i="1"/>
  <c r="F71" i="1"/>
  <c r="E71" i="1"/>
  <c r="D71" i="1"/>
  <c r="C71" i="1"/>
  <c r="AQ70" i="1"/>
  <c r="O70" i="1"/>
  <c r="J70" i="1"/>
  <c r="S70" i="1" s="1"/>
  <c r="O69" i="1"/>
  <c r="J69" i="1"/>
  <c r="O68" i="1"/>
  <c r="O67" i="1" s="1"/>
  <c r="O66" i="1" s="1"/>
  <c r="J68" i="1"/>
  <c r="BE67" i="1"/>
  <c r="BD67" i="1"/>
  <c r="BD66" i="1" s="1"/>
  <c r="BC67" i="1"/>
  <c r="BC66" i="1" s="1"/>
  <c r="BB67" i="1"/>
  <c r="BB66" i="1" s="1"/>
  <c r="BA67" i="1"/>
  <c r="AZ67" i="1"/>
  <c r="AY67" i="1"/>
  <c r="AY66" i="1" s="1"/>
  <c r="AX67" i="1"/>
  <c r="AX66" i="1" s="1"/>
  <c r="AW67" i="1"/>
  <c r="AV67" i="1"/>
  <c r="AU67" i="1"/>
  <c r="AT67" i="1"/>
  <c r="AT66" i="1" s="1"/>
  <c r="AO67" i="1"/>
  <c r="AN67" i="1"/>
  <c r="AN66" i="1" s="1"/>
  <c r="AM67" i="1"/>
  <c r="AL67" i="1"/>
  <c r="AK67" i="1"/>
  <c r="AK66" i="1" s="1"/>
  <c r="AJ67" i="1"/>
  <c r="AJ66" i="1" s="1"/>
  <c r="AI67" i="1"/>
  <c r="AH67" i="1"/>
  <c r="AG67" i="1"/>
  <c r="AG66" i="1" s="1"/>
  <c r="AF67" i="1"/>
  <c r="AF66" i="1" s="1"/>
  <c r="AE67" i="1"/>
  <c r="AD67" i="1"/>
  <c r="AC67" i="1"/>
  <c r="AB67" i="1"/>
  <c r="AB66" i="1" s="1"/>
  <c r="AA67" i="1"/>
  <c r="Z67" i="1"/>
  <c r="Y67" i="1"/>
  <c r="X67" i="1"/>
  <c r="X66" i="1" s="1"/>
  <c r="W67" i="1"/>
  <c r="V67" i="1"/>
  <c r="U67" i="1"/>
  <c r="U66" i="1" s="1"/>
  <c r="T67" i="1"/>
  <c r="T66" i="1" s="1"/>
  <c r="R67" i="1"/>
  <c r="Q67" i="1"/>
  <c r="P67" i="1"/>
  <c r="P66" i="1" s="1"/>
  <c r="N67" i="1"/>
  <c r="N66" i="1" s="1"/>
  <c r="M67" i="1"/>
  <c r="L67" i="1"/>
  <c r="L66" i="1" s="1"/>
  <c r="K67" i="1"/>
  <c r="J67" i="1"/>
  <c r="J66" i="1" s="1"/>
  <c r="I67" i="1"/>
  <c r="H67" i="1"/>
  <c r="H66" i="1" s="1"/>
  <c r="G67" i="1"/>
  <c r="F67" i="1"/>
  <c r="F66" i="1" s="1"/>
  <c r="E67" i="1"/>
  <c r="D67" i="1"/>
  <c r="D66" i="1" s="1"/>
  <c r="C67" i="1"/>
  <c r="BE66" i="1"/>
  <c r="BA66" i="1"/>
  <c r="AZ66" i="1"/>
  <c r="AW66" i="1"/>
  <c r="AV66" i="1"/>
  <c r="AU66" i="1"/>
  <c r="AO66" i="1"/>
  <c r="AM66" i="1"/>
  <c r="AL66" i="1"/>
  <c r="AI66" i="1"/>
  <c r="AH66" i="1"/>
  <c r="AE66" i="1"/>
  <c r="AD66" i="1"/>
  <c r="AC66" i="1"/>
  <c r="AA66" i="1"/>
  <c r="Z66" i="1"/>
  <c r="Y66" i="1"/>
  <c r="W66" i="1"/>
  <c r="V66" i="1"/>
  <c r="R66" i="1"/>
  <c r="Q66" i="1"/>
  <c r="M66" i="1"/>
  <c r="K66" i="1"/>
  <c r="I66" i="1"/>
  <c r="G66" i="1"/>
  <c r="E66" i="1"/>
  <c r="C66" i="1"/>
  <c r="AQ65" i="1"/>
  <c r="O65" i="1"/>
  <c r="J65" i="1"/>
  <c r="S65" i="1" s="1"/>
  <c r="O64" i="1"/>
  <c r="O63" i="1" s="1"/>
  <c r="J64" i="1"/>
  <c r="AP64" i="1" s="1"/>
  <c r="BE63" i="1"/>
  <c r="BD63" i="1"/>
  <c r="BC63" i="1"/>
  <c r="BB63" i="1"/>
  <c r="BB58" i="1" s="1"/>
  <c r="BA63" i="1"/>
  <c r="AZ63" i="1"/>
  <c r="AY63" i="1"/>
  <c r="AX63" i="1"/>
  <c r="AX58" i="1" s="1"/>
  <c r="AW63" i="1"/>
  <c r="AV63" i="1"/>
  <c r="AU63" i="1"/>
  <c r="AT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R63" i="1"/>
  <c r="Q63" i="1"/>
  <c r="Q58" i="1" s="1"/>
  <c r="P63" i="1"/>
  <c r="N63" i="1"/>
  <c r="M63" i="1"/>
  <c r="M58" i="1" s="1"/>
  <c r="L63" i="1"/>
  <c r="L58" i="1" s="1"/>
  <c r="K63" i="1"/>
  <c r="I63" i="1"/>
  <c r="I58" i="1" s="1"/>
  <c r="H63" i="1"/>
  <c r="H58" i="1" s="1"/>
  <c r="G63" i="1"/>
  <c r="F63" i="1"/>
  <c r="E63" i="1"/>
  <c r="E58" i="1" s="1"/>
  <c r="D63" i="1"/>
  <c r="D58" i="1" s="1"/>
  <c r="C63" i="1"/>
  <c r="BB62" i="1"/>
  <c r="BA62" i="1"/>
  <c r="O62" i="1"/>
  <c r="J62" i="1"/>
  <c r="AP62" i="1" s="1"/>
  <c r="BA61" i="1"/>
  <c r="S61" i="1"/>
  <c r="AQ61" i="1" s="1"/>
  <c r="O61" i="1"/>
  <c r="J61" i="1"/>
  <c r="AP61" i="1" s="1"/>
  <c r="AP59" i="1" s="1"/>
  <c r="BB60" i="1"/>
  <c r="BB59" i="1" s="1"/>
  <c r="BA60" i="1"/>
  <c r="AP60" i="1"/>
  <c r="O60" i="1"/>
  <c r="S60" i="1" s="1"/>
  <c r="J60" i="1"/>
  <c r="BE59" i="1"/>
  <c r="BD59" i="1"/>
  <c r="BC59" i="1"/>
  <c r="BC58" i="1" s="1"/>
  <c r="BA59" i="1"/>
  <c r="AZ59" i="1"/>
  <c r="AY59" i="1"/>
  <c r="AY58" i="1" s="1"/>
  <c r="AX59" i="1"/>
  <c r="AW59" i="1"/>
  <c r="AW58" i="1" s="1"/>
  <c r="AV59" i="1"/>
  <c r="AU59" i="1"/>
  <c r="AU58" i="1" s="1"/>
  <c r="AT59" i="1"/>
  <c r="AO59" i="1"/>
  <c r="AO58" i="1" s="1"/>
  <c r="AN59" i="1"/>
  <c r="AM59" i="1"/>
  <c r="AL59" i="1"/>
  <c r="AL58" i="1" s="1"/>
  <c r="AK59" i="1"/>
  <c r="AK58" i="1" s="1"/>
  <c r="AJ59" i="1"/>
  <c r="AI59" i="1"/>
  <c r="AH59" i="1"/>
  <c r="AG59" i="1"/>
  <c r="AG58" i="1" s="1"/>
  <c r="AF59" i="1"/>
  <c r="AE59" i="1"/>
  <c r="AE58" i="1" s="1"/>
  <c r="AD59" i="1"/>
  <c r="AC59" i="1"/>
  <c r="AC58" i="1" s="1"/>
  <c r="AB59" i="1"/>
  <c r="AA59" i="1"/>
  <c r="AA58" i="1" s="1"/>
  <c r="Z59" i="1"/>
  <c r="Z58" i="1" s="1"/>
  <c r="Y59" i="1"/>
  <c r="Y58" i="1" s="1"/>
  <c r="X59" i="1"/>
  <c r="W59" i="1"/>
  <c r="V59" i="1"/>
  <c r="V58" i="1" s="1"/>
  <c r="U59" i="1"/>
  <c r="U58" i="1" s="1"/>
  <c r="T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E58" i="1"/>
  <c r="BD58" i="1"/>
  <c r="BA58" i="1"/>
  <c r="AZ58" i="1"/>
  <c r="AV58" i="1"/>
  <c r="AT58" i="1"/>
  <c r="AN58" i="1"/>
  <c r="AM58" i="1"/>
  <c r="AJ58" i="1"/>
  <c r="AI58" i="1"/>
  <c r="AH58" i="1"/>
  <c r="AF58" i="1"/>
  <c r="AD58" i="1"/>
  <c r="AB58" i="1"/>
  <c r="X58" i="1"/>
  <c r="W58" i="1"/>
  <c r="T58" i="1"/>
  <c r="R58" i="1"/>
  <c r="P58" i="1"/>
  <c r="O58" i="1"/>
  <c r="N58" i="1"/>
  <c r="K58" i="1"/>
  <c r="G58" i="1"/>
  <c r="F58" i="1"/>
  <c r="C58" i="1"/>
  <c r="O57" i="1"/>
  <c r="J57" i="1"/>
  <c r="AP57" i="1" s="1"/>
  <c r="O56" i="1"/>
  <c r="S56" i="1" s="1"/>
  <c r="AQ56" i="1" s="1"/>
  <c r="J56" i="1"/>
  <c r="AP56" i="1" s="1"/>
  <c r="AP55" i="1"/>
  <c r="S55" i="1"/>
  <c r="AQ55" i="1" s="1"/>
  <c r="O55" i="1"/>
  <c r="J55" i="1"/>
  <c r="AP54" i="1"/>
  <c r="AP53" i="1" s="1"/>
  <c r="O54" i="1"/>
  <c r="J54" i="1"/>
  <c r="S54" i="1" s="1"/>
  <c r="AQ54" i="1" s="1"/>
  <c r="AQ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R53" i="1"/>
  <c r="Q53" i="1"/>
  <c r="P53" i="1"/>
  <c r="O53" i="1"/>
  <c r="N53" i="1"/>
  <c r="M53" i="1"/>
  <c r="L53" i="1"/>
  <c r="K53" i="1"/>
  <c r="I53" i="1"/>
  <c r="H53" i="1"/>
  <c r="G53" i="1"/>
  <c r="F53" i="1"/>
  <c r="E53" i="1"/>
  <c r="D53" i="1"/>
  <c r="C53" i="1"/>
  <c r="O52" i="1"/>
  <c r="S52" i="1" s="1"/>
  <c r="AQ52" i="1" s="1"/>
  <c r="J52" i="1"/>
  <c r="AP52" i="1" s="1"/>
  <c r="AP50" i="1" s="1"/>
  <c r="AP51" i="1"/>
  <c r="S51" i="1"/>
  <c r="AQ51" i="1" s="1"/>
  <c r="AQ50" i="1" s="1"/>
  <c r="O51" i="1"/>
  <c r="J51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J49" i="1"/>
  <c r="O48" i="1"/>
  <c r="O47" i="1" s="1"/>
  <c r="O42" i="1" s="1"/>
  <c r="O41" i="1" s="1"/>
  <c r="J48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R47" i="1"/>
  <c r="Q47" i="1"/>
  <c r="P47" i="1"/>
  <c r="N47" i="1"/>
  <c r="M47" i="1"/>
  <c r="L47" i="1"/>
  <c r="K47" i="1"/>
  <c r="J47" i="1"/>
  <c r="I47" i="1"/>
  <c r="H47" i="1"/>
  <c r="G47" i="1"/>
  <c r="F47" i="1"/>
  <c r="E47" i="1"/>
  <c r="D47" i="1"/>
  <c r="C47" i="1"/>
  <c r="AQ46" i="1"/>
  <c r="O46" i="1"/>
  <c r="J46" i="1"/>
  <c r="S46" i="1" s="1"/>
  <c r="O45" i="1"/>
  <c r="O44" i="1" s="1"/>
  <c r="J45" i="1"/>
  <c r="BE44" i="1"/>
  <c r="BD44" i="1"/>
  <c r="BC44" i="1"/>
  <c r="BB44" i="1"/>
  <c r="BB42" i="1" s="1"/>
  <c r="BB41" i="1" s="1"/>
  <c r="BA44" i="1"/>
  <c r="AZ44" i="1"/>
  <c r="AY44" i="1"/>
  <c r="AX44" i="1"/>
  <c r="AX42" i="1" s="1"/>
  <c r="AX41" i="1" s="1"/>
  <c r="AW44" i="1"/>
  <c r="AV44" i="1"/>
  <c r="AU44" i="1"/>
  <c r="AT44" i="1"/>
  <c r="AT42" i="1" s="1"/>
  <c r="AT41" i="1" s="1"/>
  <c r="AO44" i="1"/>
  <c r="AO42" i="1" s="1"/>
  <c r="AO41" i="1" s="1"/>
  <c r="AN44" i="1"/>
  <c r="AN42" i="1" s="1"/>
  <c r="AN41" i="1" s="1"/>
  <c r="AM44" i="1"/>
  <c r="AL44" i="1"/>
  <c r="AK44" i="1"/>
  <c r="AK42" i="1" s="1"/>
  <c r="AK41" i="1" s="1"/>
  <c r="AJ44" i="1"/>
  <c r="AJ42" i="1" s="1"/>
  <c r="AJ41" i="1" s="1"/>
  <c r="AI44" i="1"/>
  <c r="AH44" i="1"/>
  <c r="AG44" i="1"/>
  <c r="AG42" i="1" s="1"/>
  <c r="AG41" i="1" s="1"/>
  <c r="AF44" i="1"/>
  <c r="AF42" i="1" s="1"/>
  <c r="AF41" i="1" s="1"/>
  <c r="AE44" i="1"/>
  <c r="AD44" i="1"/>
  <c r="AC44" i="1"/>
  <c r="AC42" i="1" s="1"/>
  <c r="AC41" i="1" s="1"/>
  <c r="AB44" i="1"/>
  <c r="AB42" i="1" s="1"/>
  <c r="AB41" i="1" s="1"/>
  <c r="AA44" i="1"/>
  <c r="Z44" i="1"/>
  <c r="Y44" i="1"/>
  <c r="Y42" i="1" s="1"/>
  <c r="Y41" i="1" s="1"/>
  <c r="X44" i="1"/>
  <c r="X42" i="1" s="1"/>
  <c r="X41" i="1" s="1"/>
  <c r="W44" i="1"/>
  <c r="V44" i="1"/>
  <c r="U44" i="1"/>
  <c r="U42" i="1" s="1"/>
  <c r="U41" i="1" s="1"/>
  <c r="T44" i="1"/>
  <c r="T42" i="1" s="1"/>
  <c r="T41" i="1" s="1"/>
  <c r="R44" i="1"/>
  <c r="Q44" i="1"/>
  <c r="Q42" i="1" s="1"/>
  <c r="Q41" i="1" s="1"/>
  <c r="P44" i="1"/>
  <c r="P42" i="1" s="1"/>
  <c r="P41" i="1" s="1"/>
  <c r="N44" i="1"/>
  <c r="M44" i="1"/>
  <c r="M42" i="1" s="1"/>
  <c r="M41" i="1" s="1"/>
  <c r="L44" i="1"/>
  <c r="L42" i="1" s="1"/>
  <c r="L41" i="1" s="1"/>
  <c r="K44" i="1"/>
  <c r="I44" i="1"/>
  <c r="I42" i="1" s="1"/>
  <c r="I41" i="1" s="1"/>
  <c r="H44" i="1"/>
  <c r="H42" i="1" s="1"/>
  <c r="G44" i="1"/>
  <c r="F44" i="1"/>
  <c r="E44" i="1"/>
  <c r="E42" i="1" s="1"/>
  <c r="E41" i="1" s="1"/>
  <c r="D44" i="1"/>
  <c r="D42" i="1" s="1"/>
  <c r="C44" i="1"/>
  <c r="AP43" i="1"/>
  <c r="S43" i="1"/>
  <c r="AQ43" i="1" s="1"/>
  <c r="O43" i="1"/>
  <c r="J43" i="1"/>
  <c r="BE42" i="1"/>
  <c r="BD42" i="1"/>
  <c r="BD41" i="1" s="1"/>
  <c r="BA42" i="1"/>
  <c r="AZ42" i="1"/>
  <c r="AZ41" i="1" s="1"/>
  <c r="AW42" i="1"/>
  <c r="AV42" i="1"/>
  <c r="AV41" i="1" s="1"/>
  <c r="AM42" i="1"/>
  <c r="AL42" i="1"/>
  <c r="AL41" i="1" s="1"/>
  <c r="AI42" i="1"/>
  <c r="AH42" i="1"/>
  <c r="AH41" i="1" s="1"/>
  <c r="AE42" i="1"/>
  <c r="AD42" i="1"/>
  <c r="AD41" i="1" s="1"/>
  <c r="AA42" i="1"/>
  <c r="Z42" i="1"/>
  <c r="Z41" i="1" s="1"/>
  <c r="W42" i="1"/>
  <c r="V42" i="1"/>
  <c r="V41" i="1" s="1"/>
  <c r="R42" i="1"/>
  <c r="R41" i="1" s="1"/>
  <c r="N42" i="1"/>
  <c r="N41" i="1" s="1"/>
  <c r="K42" i="1"/>
  <c r="G42" i="1"/>
  <c r="F42" i="1"/>
  <c r="F41" i="1" s="1"/>
  <c r="C42" i="1"/>
  <c r="BE41" i="1"/>
  <c r="BA41" i="1"/>
  <c r="AW41" i="1"/>
  <c r="AM41" i="1"/>
  <c r="AI41" i="1"/>
  <c r="AE41" i="1"/>
  <c r="AA41" i="1"/>
  <c r="W41" i="1"/>
  <c r="K41" i="1"/>
  <c r="H41" i="1"/>
  <c r="G41" i="1"/>
  <c r="D41" i="1"/>
  <c r="C41" i="1"/>
  <c r="O40" i="1"/>
  <c r="O39" i="1" s="1"/>
  <c r="J40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R39" i="1"/>
  <c r="Q39" i="1"/>
  <c r="P39" i="1"/>
  <c r="N39" i="1"/>
  <c r="M39" i="1"/>
  <c r="L39" i="1"/>
  <c r="K39" i="1"/>
  <c r="J39" i="1"/>
  <c r="I39" i="1"/>
  <c r="H39" i="1"/>
  <c r="G39" i="1"/>
  <c r="F39" i="1"/>
  <c r="E39" i="1"/>
  <c r="D39" i="1"/>
  <c r="C39" i="1"/>
  <c r="AQ38" i="1"/>
  <c r="AP38" i="1"/>
  <c r="O38" i="1"/>
  <c r="J38" i="1"/>
  <c r="S38" i="1" s="1"/>
  <c r="O37" i="1"/>
  <c r="J37" i="1"/>
  <c r="O36" i="1"/>
  <c r="S36" i="1" s="1"/>
  <c r="AQ36" i="1" s="1"/>
  <c r="J36" i="1"/>
  <c r="AP35" i="1"/>
  <c r="S35" i="1"/>
  <c r="AQ35" i="1" s="1"/>
  <c r="O35" i="1"/>
  <c r="J35" i="1"/>
  <c r="AQ34" i="1"/>
  <c r="O34" i="1"/>
  <c r="J34" i="1"/>
  <c r="S34" i="1" s="1"/>
  <c r="O33" i="1"/>
  <c r="J33" i="1"/>
  <c r="O32" i="1"/>
  <c r="S32" i="1" s="1"/>
  <c r="AQ32" i="1" s="1"/>
  <c r="J32" i="1"/>
  <c r="AP31" i="1"/>
  <c r="S31" i="1"/>
  <c r="AQ31" i="1" s="1"/>
  <c r="O31" i="1"/>
  <c r="J31" i="1"/>
  <c r="AQ30" i="1"/>
  <c r="AP30" i="1"/>
  <c r="O30" i="1"/>
  <c r="J30" i="1"/>
  <c r="S30" i="1" s="1"/>
  <c r="O29" i="1"/>
  <c r="J29" i="1"/>
  <c r="O28" i="1"/>
  <c r="J28" i="1"/>
  <c r="O27" i="1"/>
  <c r="AP27" i="1" s="1"/>
  <c r="J27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R26" i="1"/>
  <c r="Q26" i="1"/>
  <c r="P26" i="1"/>
  <c r="N26" i="1"/>
  <c r="M26" i="1"/>
  <c r="L26" i="1"/>
  <c r="K26" i="1"/>
  <c r="I26" i="1"/>
  <c r="H26" i="1"/>
  <c r="G26" i="1"/>
  <c r="F26" i="1"/>
  <c r="E26" i="1"/>
  <c r="D26" i="1"/>
  <c r="C26" i="1"/>
  <c r="AP25" i="1"/>
  <c r="O25" i="1"/>
  <c r="J25" i="1"/>
  <c r="S25" i="1" s="1"/>
  <c r="AQ25" i="1" s="1"/>
  <c r="S24" i="1"/>
  <c r="AQ24" i="1" s="1"/>
  <c r="O24" i="1"/>
  <c r="J24" i="1"/>
  <c r="AP24" i="1" s="1"/>
  <c r="S23" i="1"/>
  <c r="AQ23" i="1" s="1"/>
  <c r="O23" i="1"/>
  <c r="J23" i="1"/>
  <c r="AP23" i="1" s="1"/>
  <c r="AP22" i="1" s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J21" i="1"/>
  <c r="S21" i="1" s="1"/>
  <c r="AQ21" i="1" s="1"/>
  <c r="O20" i="1"/>
  <c r="AP20" i="1" s="1"/>
  <c r="J20" i="1"/>
  <c r="S20" i="1" s="1"/>
  <c r="AQ20" i="1" s="1"/>
  <c r="S19" i="1"/>
  <c r="AQ19" i="1" s="1"/>
  <c r="O19" i="1"/>
  <c r="J19" i="1"/>
  <c r="AP19" i="1" s="1"/>
  <c r="AP18" i="1"/>
  <c r="O18" i="1"/>
  <c r="S18" i="1" s="1"/>
  <c r="AQ18" i="1" s="1"/>
  <c r="J18" i="1"/>
  <c r="O17" i="1"/>
  <c r="J17" i="1"/>
  <c r="AP17" i="1" s="1"/>
  <c r="AP16" i="1" s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R16" i="1"/>
  <c r="Q16" i="1"/>
  <c r="P16" i="1"/>
  <c r="N16" i="1"/>
  <c r="M16" i="1"/>
  <c r="L16" i="1"/>
  <c r="K16" i="1"/>
  <c r="J16" i="1"/>
  <c r="I16" i="1"/>
  <c r="H16" i="1"/>
  <c r="G16" i="1"/>
  <c r="F16" i="1"/>
  <c r="E16" i="1"/>
  <c r="D16" i="1"/>
  <c r="C16" i="1"/>
  <c r="S15" i="1"/>
  <c r="AQ15" i="1" s="1"/>
  <c r="O15" i="1"/>
  <c r="J15" i="1"/>
  <c r="AP15" i="1" s="1"/>
  <c r="AP14" i="1"/>
  <c r="O14" i="1"/>
  <c r="O12" i="1" s="1"/>
  <c r="J14" i="1"/>
  <c r="S14" i="1" s="1"/>
  <c r="AQ14" i="1" s="1"/>
  <c r="O13" i="1"/>
  <c r="J13" i="1"/>
  <c r="AP13" i="1" s="1"/>
  <c r="AP12" i="1" s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R12" i="1"/>
  <c r="Q12" i="1"/>
  <c r="P12" i="1"/>
  <c r="N12" i="1"/>
  <c r="M12" i="1"/>
  <c r="L12" i="1"/>
  <c r="K12" i="1"/>
  <c r="J12" i="1"/>
  <c r="I12" i="1"/>
  <c r="H12" i="1"/>
  <c r="G12" i="1"/>
  <c r="F12" i="1"/>
  <c r="E12" i="1"/>
  <c r="D12" i="1"/>
  <c r="C12" i="1"/>
  <c r="S11" i="1"/>
  <c r="AQ11" i="1" s="1"/>
  <c r="O11" i="1"/>
  <c r="J11" i="1"/>
  <c r="AP11" i="1" s="1"/>
  <c r="AP10" i="1"/>
  <c r="O10" i="1"/>
  <c r="O8" i="1" s="1"/>
  <c r="J10" i="1"/>
  <c r="S10" i="1" s="1"/>
  <c r="AQ10" i="1" s="1"/>
  <c r="O9" i="1"/>
  <c r="J9" i="1"/>
  <c r="AP9" i="1" s="1"/>
  <c r="AP8" i="1" s="1"/>
  <c r="BE8" i="1"/>
  <c r="BD8" i="1"/>
  <c r="BC8" i="1"/>
  <c r="BB8" i="1"/>
  <c r="BA8" i="1"/>
  <c r="AZ8" i="1"/>
  <c r="AY8" i="1"/>
  <c r="AX8" i="1"/>
  <c r="AW8" i="1"/>
  <c r="AV8" i="1"/>
  <c r="AU8" i="1"/>
  <c r="AT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R8" i="1"/>
  <c r="Q8" i="1"/>
  <c r="P8" i="1"/>
  <c r="N8" i="1"/>
  <c r="M8" i="1"/>
  <c r="L8" i="1"/>
  <c r="K8" i="1"/>
  <c r="I8" i="1"/>
  <c r="H8" i="1"/>
  <c r="G8" i="1"/>
  <c r="F8" i="1"/>
  <c r="E8" i="1"/>
  <c r="D8" i="1"/>
  <c r="C8" i="1"/>
  <c r="S7" i="1"/>
  <c r="AQ7" i="1" s="1"/>
  <c r="O7" i="1"/>
  <c r="J7" i="1"/>
  <c r="AP7" i="1" s="1"/>
  <c r="AP6" i="1"/>
  <c r="O6" i="1"/>
  <c r="J6" i="1"/>
  <c r="S6" i="1" s="1"/>
  <c r="BE5" i="1"/>
  <c r="BE4" i="1" s="1"/>
  <c r="BD5" i="1"/>
  <c r="BC5" i="1"/>
  <c r="BC4" i="1" s="1"/>
  <c r="BB5" i="1"/>
  <c r="BA5" i="1"/>
  <c r="BA4" i="1" s="1"/>
  <c r="AZ5" i="1"/>
  <c r="AY5" i="1"/>
  <c r="AY4" i="1" s="1"/>
  <c r="AX5" i="1"/>
  <c r="AW5" i="1"/>
  <c r="AW4" i="1" s="1"/>
  <c r="AV5" i="1"/>
  <c r="AU5" i="1"/>
  <c r="AU4" i="1" s="1"/>
  <c r="AT5" i="1"/>
  <c r="AO5" i="1"/>
  <c r="AO4" i="1" s="1"/>
  <c r="AN5" i="1"/>
  <c r="AM5" i="1"/>
  <c r="AM4" i="1" s="1"/>
  <c r="AL5" i="1"/>
  <c r="AK5" i="1"/>
  <c r="AK4" i="1" s="1"/>
  <c r="AJ5" i="1"/>
  <c r="AI5" i="1"/>
  <c r="AI4" i="1" s="1"/>
  <c r="AH5" i="1"/>
  <c r="AG5" i="1"/>
  <c r="AG4" i="1" s="1"/>
  <c r="AF5" i="1"/>
  <c r="AE5" i="1"/>
  <c r="AE4" i="1" s="1"/>
  <c r="AD5" i="1"/>
  <c r="AC5" i="1"/>
  <c r="AC4" i="1" s="1"/>
  <c r="AB5" i="1"/>
  <c r="AA5" i="1"/>
  <c r="AA4" i="1" s="1"/>
  <c r="Z5" i="1"/>
  <c r="Y5" i="1"/>
  <c r="Y4" i="1" s="1"/>
  <c r="X5" i="1"/>
  <c r="W5" i="1"/>
  <c r="W4" i="1" s="1"/>
  <c r="V5" i="1"/>
  <c r="U5" i="1"/>
  <c r="U4" i="1" s="1"/>
  <c r="T5" i="1"/>
  <c r="R5" i="1"/>
  <c r="Q5" i="1"/>
  <c r="Q4" i="1" s="1"/>
  <c r="P5" i="1"/>
  <c r="O5" i="1"/>
  <c r="N5" i="1"/>
  <c r="M5" i="1"/>
  <c r="M4" i="1" s="1"/>
  <c r="L5" i="1"/>
  <c r="K5" i="1"/>
  <c r="K4" i="1" s="1"/>
  <c r="I5" i="1"/>
  <c r="I4" i="1" s="1"/>
  <c r="H5" i="1"/>
  <c r="G5" i="1"/>
  <c r="G4" i="1" s="1"/>
  <c r="F5" i="1"/>
  <c r="E5" i="1"/>
  <c r="E4" i="1" s="1"/>
  <c r="D5" i="1"/>
  <c r="C5" i="1"/>
  <c r="C4" i="1" s="1"/>
  <c r="BD4" i="1"/>
  <c r="BB4" i="1"/>
  <c r="AZ4" i="1"/>
  <c r="AX4" i="1"/>
  <c r="AV4" i="1"/>
  <c r="AT4" i="1"/>
  <c r="AN4" i="1"/>
  <c r="AL4" i="1"/>
  <c r="AJ4" i="1"/>
  <c r="AH4" i="1"/>
  <c r="AF4" i="1"/>
  <c r="AD4" i="1"/>
  <c r="AB4" i="1"/>
  <c r="Z4" i="1"/>
  <c r="X4" i="1"/>
  <c r="V4" i="1"/>
  <c r="T4" i="1"/>
  <c r="R4" i="1"/>
  <c r="P4" i="1"/>
  <c r="N4" i="1"/>
  <c r="L4" i="1"/>
  <c r="H4" i="1"/>
  <c r="F4" i="1"/>
  <c r="D4" i="1"/>
  <c r="AQ6" i="1" l="1"/>
  <c r="AQ5" i="1" s="1"/>
  <c r="S5" i="1"/>
  <c r="AQ22" i="1"/>
  <c r="AP5" i="1"/>
  <c r="J8" i="1"/>
  <c r="S9" i="1"/>
  <c r="S13" i="1"/>
  <c r="S17" i="1"/>
  <c r="O26" i="1"/>
  <c r="J5" i="1"/>
  <c r="J4" i="1" s="1"/>
  <c r="O16" i="1"/>
  <c r="O4" i="1" s="1"/>
  <c r="O93" i="1" s="1"/>
  <c r="AP21" i="1"/>
  <c r="AP28" i="1"/>
  <c r="AP26" i="1" s="1"/>
  <c r="AP36" i="1"/>
  <c r="AP40" i="1"/>
  <c r="AP39" i="1" s="1"/>
  <c r="S48" i="1"/>
  <c r="S50" i="1"/>
  <c r="AQ60" i="1"/>
  <c r="AQ59" i="1" s="1"/>
  <c r="AP58" i="1"/>
  <c r="AP33" i="1"/>
  <c r="S33" i="1"/>
  <c r="AQ33" i="1" s="1"/>
  <c r="AP45" i="1"/>
  <c r="AP44" i="1" s="1"/>
  <c r="S45" i="1"/>
  <c r="J44" i="1"/>
  <c r="J42" i="1" s="1"/>
  <c r="AP49" i="1"/>
  <c r="S49" i="1"/>
  <c r="AQ49" i="1" s="1"/>
  <c r="S22" i="1"/>
  <c r="J26" i="1"/>
  <c r="S27" i="1"/>
  <c r="S28" i="1"/>
  <c r="AQ28" i="1" s="1"/>
  <c r="AP32" i="1"/>
  <c r="AP34" i="1"/>
  <c r="S40" i="1"/>
  <c r="AU42" i="1"/>
  <c r="AU41" i="1" s="1"/>
  <c r="AU93" i="1" s="1"/>
  <c r="AY42" i="1"/>
  <c r="AY41" i="1" s="1"/>
  <c r="BC42" i="1"/>
  <c r="BC41" i="1" s="1"/>
  <c r="AP46" i="1"/>
  <c r="AP48" i="1"/>
  <c r="AP47" i="1" s="1"/>
  <c r="S53" i="1"/>
  <c r="AP29" i="1"/>
  <c r="S29" i="1"/>
  <c r="AQ29" i="1" s="1"/>
  <c r="AP37" i="1"/>
  <c r="S37" i="1"/>
  <c r="AQ37" i="1" s="1"/>
  <c r="S57" i="1"/>
  <c r="AQ57" i="1" s="1"/>
  <c r="J63" i="1"/>
  <c r="J58" i="1" s="1"/>
  <c r="Z93" i="1"/>
  <c r="AP69" i="1"/>
  <c r="S69" i="1"/>
  <c r="AQ69" i="1" s="1"/>
  <c r="AP73" i="1"/>
  <c r="AP71" i="1" s="1"/>
  <c r="AP74" i="1"/>
  <c r="D93" i="1"/>
  <c r="H93" i="1"/>
  <c r="M93" i="1"/>
  <c r="Q93" i="1"/>
  <c r="AW93" i="1"/>
  <c r="BC93" i="1"/>
  <c r="AP82" i="1"/>
  <c r="J53" i="1"/>
  <c r="S62" i="1"/>
  <c r="AQ62" i="1" s="1"/>
  <c r="S64" i="1"/>
  <c r="AP65" i="1"/>
  <c r="AP63" i="1" s="1"/>
  <c r="V93" i="1"/>
  <c r="AL93" i="1"/>
  <c r="AP68" i="1"/>
  <c r="AP67" i="1" s="1"/>
  <c r="AP66" i="1" s="1"/>
  <c r="AP70" i="1"/>
  <c r="E93" i="1"/>
  <c r="I93" i="1"/>
  <c r="N93" i="1"/>
  <c r="R93" i="1"/>
  <c r="W93" i="1"/>
  <c r="AA93" i="1"/>
  <c r="AE93" i="1"/>
  <c r="AI93" i="1"/>
  <c r="AM93" i="1"/>
  <c r="AY93" i="1"/>
  <c r="BD93" i="1"/>
  <c r="BB93" i="1"/>
  <c r="AH93" i="1"/>
  <c r="F93" i="1"/>
  <c r="K93" i="1"/>
  <c r="T93" i="1"/>
  <c r="X93" i="1"/>
  <c r="AB93" i="1"/>
  <c r="AF93" i="1"/>
  <c r="AJ93" i="1"/>
  <c r="AN93" i="1"/>
  <c r="AZ93" i="1"/>
  <c r="BE93" i="1"/>
  <c r="AD93" i="1"/>
  <c r="S68" i="1"/>
  <c r="AQ72" i="1"/>
  <c r="AP76" i="1"/>
  <c r="S76" i="1"/>
  <c r="AQ76" i="1" s="1"/>
  <c r="C93" i="1"/>
  <c r="G93" i="1"/>
  <c r="L93" i="1"/>
  <c r="P93" i="1"/>
  <c r="U93" i="1"/>
  <c r="Y93" i="1"/>
  <c r="AC93" i="1"/>
  <c r="AG93" i="1"/>
  <c r="AK93" i="1"/>
  <c r="AO93" i="1"/>
  <c r="AV93" i="1"/>
  <c r="BA93" i="1"/>
  <c r="AT93" i="1"/>
  <c r="AX93" i="1"/>
  <c r="S73" i="1"/>
  <c r="AQ73" i="1" s="1"/>
  <c r="S79" i="1"/>
  <c r="AQ79" i="1" s="1"/>
  <c r="AQ77" i="1" s="1"/>
  <c r="AQ74" i="1" s="1"/>
  <c r="S88" i="1"/>
  <c r="AQ88" i="1" s="1"/>
  <c r="S92" i="1"/>
  <c r="AQ92" i="1" s="1"/>
  <c r="S80" i="1"/>
  <c r="AQ80" i="1" s="1"/>
  <c r="J84" i="1"/>
  <c r="J82" i="1" s="1"/>
  <c r="S85" i="1"/>
  <c r="S83" i="1"/>
  <c r="S77" i="1" l="1"/>
  <c r="S74" i="1" s="1"/>
  <c r="AQ68" i="1"/>
  <c r="AQ67" i="1" s="1"/>
  <c r="AQ66" i="1" s="1"/>
  <c r="S67" i="1"/>
  <c r="S66" i="1" s="1"/>
  <c r="S44" i="1"/>
  <c r="AQ45" i="1"/>
  <c r="AQ44" i="1" s="1"/>
  <c r="S82" i="1"/>
  <c r="AQ83" i="1"/>
  <c r="AQ27" i="1"/>
  <c r="AQ26" i="1" s="1"/>
  <c r="S26" i="1"/>
  <c r="AP42" i="1"/>
  <c r="AP41" i="1" s="1"/>
  <c r="AP93" i="1" s="1"/>
  <c r="AQ48" i="1"/>
  <c r="AQ47" i="1" s="1"/>
  <c r="S47" i="1"/>
  <c r="AQ17" i="1"/>
  <c r="AQ16" i="1" s="1"/>
  <c r="S16" i="1"/>
  <c r="AP4" i="1"/>
  <c r="S63" i="1"/>
  <c r="AQ64" i="1"/>
  <c r="AQ63" i="1" s="1"/>
  <c r="AQ40" i="1"/>
  <c r="AQ39" i="1" s="1"/>
  <c r="S39" i="1"/>
  <c r="AQ85" i="1"/>
  <c r="AQ84" i="1" s="1"/>
  <c r="S84" i="1"/>
  <c r="S71" i="1"/>
  <c r="S59" i="1"/>
  <c r="AQ13" i="1"/>
  <c r="AQ12" i="1" s="1"/>
  <c r="S12" i="1"/>
  <c r="J93" i="1"/>
  <c r="AQ71" i="1"/>
  <c r="J41" i="1"/>
  <c r="AQ58" i="1"/>
  <c r="AQ9" i="1"/>
  <c r="AQ8" i="1" s="1"/>
  <c r="AQ4" i="1" s="1"/>
  <c r="S8" i="1"/>
  <c r="S4" i="1" s="1"/>
  <c r="AQ93" i="1" l="1"/>
  <c r="S42" i="1"/>
  <c r="S41" i="1" s="1"/>
  <c r="S58" i="1"/>
  <c r="AQ82" i="1"/>
  <c r="S93" i="1"/>
  <c r="AQ42" i="1"/>
  <c r="AQ41" i="1" s="1"/>
</calcChain>
</file>

<file path=xl/sharedStrings.xml><?xml version="1.0" encoding="utf-8"?>
<sst xmlns="http://schemas.openxmlformats.org/spreadsheetml/2006/main" count="279" uniqueCount="170">
  <si>
    <t xml:space="preserve">DEPASIRI MED. PNS LA </t>
  </si>
  <si>
    <t>Nr. crt.</t>
  </si>
  <si>
    <t>DENUMIRE PROGRAM</t>
  </si>
  <si>
    <t>Credite ang. 2022</t>
  </si>
  <si>
    <t>IANUARIE 2022                                             din care</t>
  </si>
  <si>
    <t>Suplimentare 21/01/2022</t>
  </si>
  <si>
    <t>Diminuare reg.ian.22 28/02/2022</t>
  </si>
  <si>
    <t>Suplimentare reg.ian.22 28/02/2022</t>
  </si>
  <si>
    <t>consum ianuarie 2022</t>
  </si>
  <si>
    <t>FEBRUARIE 2022</t>
  </si>
  <si>
    <t>consum februarie 2020</t>
  </si>
  <si>
    <t>consum martie</t>
  </si>
  <si>
    <t xml:space="preserve">APRLIE </t>
  </si>
  <si>
    <t>Consum aprilie</t>
  </si>
  <si>
    <t xml:space="preserve">MAI </t>
  </si>
  <si>
    <t>Consum mai</t>
  </si>
  <si>
    <t>IUNIE  20/05/21</t>
  </si>
  <si>
    <t>Consum iunie</t>
  </si>
  <si>
    <t>TRIM II 2021</t>
  </si>
  <si>
    <t>SEM I 2021</t>
  </si>
  <si>
    <t>IULIE  06/07/21</t>
  </si>
  <si>
    <t>Consum iulie</t>
  </si>
  <si>
    <t>AUGUST 04/08/2021</t>
  </si>
  <si>
    <t>consum august</t>
  </si>
  <si>
    <t>SEPTEMBRIE 04/08/2021</t>
  </si>
  <si>
    <t>consum septembrie</t>
  </si>
  <si>
    <t>TRIM III 2021</t>
  </si>
  <si>
    <t>9 LUNI (AL ian-sep)</t>
  </si>
  <si>
    <t>OCTOMBRIE</t>
  </si>
  <si>
    <t>consum octombrie</t>
  </si>
  <si>
    <t>NOIEMBRIE</t>
  </si>
  <si>
    <t>consum noiembrie</t>
  </si>
  <si>
    <t>DECEMBRIE 28/10/2021</t>
  </si>
  <si>
    <t>TRIM IV</t>
  </si>
  <si>
    <t>TOTAL ian+ feb.2022</t>
  </si>
  <si>
    <t>Disponibil</t>
  </si>
  <si>
    <t xml:space="preserve">depasiri </t>
  </si>
  <si>
    <t>depasiri dec.2021</t>
  </si>
  <si>
    <t xml:space="preserve">IANUARIE </t>
  </si>
  <si>
    <t>IANUARIE 2022</t>
  </si>
  <si>
    <t>PN diagn.+trat. pentru boli rare, din care:</t>
  </si>
  <si>
    <t>a)</t>
  </si>
  <si>
    <t>Boli neurologice degenerative / forme cronice</t>
  </si>
  <si>
    <t>Boli neurol.degenerative/inflam.cronice</t>
  </si>
  <si>
    <t>SP.CL.de Recuperare</t>
  </si>
  <si>
    <t>SP.CL. De Neurochirurgie</t>
  </si>
  <si>
    <t>b)</t>
  </si>
  <si>
    <t>Boli neurologice degenerative / inflam.in puseu acut</t>
  </si>
  <si>
    <t>Boli n.deg/inflam.in puseu acut</t>
  </si>
  <si>
    <t>c)</t>
  </si>
  <si>
    <t>Scleroza laterala amiotrofica - ambulator</t>
  </si>
  <si>
    <t>d)</t>
  </si>
  <si>
    <t>Hipertensiune pulmonara arteriala</t>
  </si>
  <si>
    <t>SP.PNEUMOFTIZIOLOGIE</t>
  </si>
  <si>
    <t>SP.COPII SF.MARIA</t>
  </si>
  <si>
    <t>e)</t>
  </si>
  <si>
    <t>Boala Fabry adulti Sp.Parhon</t>
  </si>
  <si>
    <t>f)</t>
  </si>
  <si>
    <t>BOALA POMPE</t>
  </si>
  <si>
    <t>Boala Pompe - Sp.Sf.Maria</t>
  </si>
  <si>
    <t>Boala Pompe - Sp.Parhon</t>
  </si>
  <si>
    <t>g)</t>
  </si>
  <si>
    <t>MUCOVISCIDOZA - copii</t>
  </si>
  <si>
    <t>h)</t>
  </si>
  <si>
    <t>MUCOVISCIDOZA - adulti</t>
  </si>
  <si>
    <t>i)</t>
  </si>
  <si>
    <t>Epidermoliza buloasa Sp.Sf.Spiridon</t>
  </si>
  <si>
    <t>j)</t>
  </si>
  <si>
    <t>Sindromul Imunodeficienta primara</t>
  </si>
  <si>
    <t>Sp.Sf.Spiridon</t>
  </si>
  <si>
    <t>Sp.Sf.Maria</t>
  </si>
  <si>
    <t>k)</t>
  </si>
  <si>
    <t>Scleroza sistemica + ulcere digitale - Sp.Recuperare</t>
  </si>
  <si>
    <t>Scler.sistemica+ulcere dig.ev.Sp.Recup.</t>
  </si>
  <si>
    <t>l)</t>
  </si>
  <si>
    <t xml:space="preserve">Purpura trombocitopenica imuna cronica </t>
  </si>
  <si>
    <t>Purpura tromboc.imuna cron. Sf.Spiridon</t>
  </si>
  <si>
    <t xml:space="preserve">Purpura tromb.imuna cronica Sf.Maria </t>
  </si>
  <si>
    <t>m)</t>
  </si>
  <si>
    <t>Fibroza pulmonara idiopatica- ambulator</t>
  </si>
  <si>
    <t>n)</t>
  </si>
  <si>
    <t>Angioedem Ereditar</t>
  </si>
  <si>
    <t>o)</t>
  </si>
  <si>
    <t>Sindrom Prader Willi</t>
  </si>
  <si>
    <t>p)</t>
  </si>
  <si>
    <t>Distrofie musculară Duchenne</t>
  </si>
  <si>
    <t>r)</t>
  </si>
  <si>
    <t>Neuropatie optica ereditara Leber</t>
  </si>
  <si>
    <t>s)</t>
  </si>
  <si>
    <t>Afibrinogenemie Sf.Spiridon</t>
  </si>
  <si>
    <t>t)</t>
  </si>
  <si>
    <t>Osteogeneza imperfecta Sp.Sf.Maria</t>
  </si>
  <si>
    <t>u)</t>
  </si>
  <si>
    <t>Hiperfenilalaninemie- Sp.Sf.Maria</t>
  </si>
  <si>
    <t>v)</t>
  </si>
  <si>
    <t>Limfangioleiomiomatoza</t>
  </si>
  <si>
    <t>w)</t>
  </si>
  <si>
    <t>Scleroza tuberoasa - Sp.Parhon</t>
  </si>
  <si>
    <t>PN de tratament al bolilor neurologice</t>
  </si>
  <si>
    <t>PN de trat.al hemofiliei si talasemiei :</t>
  </si>
  <si>
    <t>* HEMOFILIE FARA INHIBITORI</t>
  </si>
  <si>
    <t>hemofilie substitutie profilactica intermitenta / scurta durata - Sf.Spiridon</t>
  </si>
  <si>
    <t>hemofilie substitutie scurta durata-profilaxie intermitenta sp.Sf.Spiridon</t>
  </si>
  <si>
    <t>Hemofilie substitutie profilactica continua</t>
  </si>
  <si>
    <t>Hemofilie profilaxie continua</t>
  </si>
  <si>
    <t>Hemofilie substitutie profilactica continua - Sf.Maria</t>
  </si>
  <si>
    <t>hemofilie profilaxie continua Sf.Maria</t>
  </si>
  <si>
    <t>Hemofilie substitutie profilactica continua - Sp.Sf.Spiridon</t>
  </si>
  <si>
    <t>hemofilie profilaxie continua Sp.Sf.Spiridon</t>
  </si>
  <si>
    <t>hemofilie tratament "on demand"</t>
  </si>
  <si>
    <t>Sp.cl.jud.Sf.Spiridon</t>
  </si>
  <si>
    <t>Sp.de Copii Sf.Maria</t>
  </si>
  <si>
    <t>Sp.de copii Sf.Maria</t>
  </si>
  <si>
    <t>* HEMOFILIE CU INHIBITORI</t>
  </si>
  <si>
    <t>hemofilie cu inhib.-trat. de oprire a sangerarilor - Sf.Spiridon</t>
  </si>
  <si>
    <t>hemofilie cu inhib.-trat. Sang. Sf.Spiridon</t>
  </si>
  <si>
    <t>hemofilie cong. cu inhibitori - profilaxia sec. pe termen scurt / intermitenta - Sf.Spiridon</t>
  </si>
  <si>
    <t>hemofilie cong. cu inhibitori - profilaxia sec. pe termen scurt/intermitenta Sf.Spiridon</t>
  </si>
  <si>
    <t>hemofilie cu interv.chirurg./ortopedice</t>
  </si>
  <si>
    <t>hemof. interv.chirurg./ortop. Sf.Maria</t>
  </si>
  <si>
    <t>hemofilie cu interv.chirurgicale / ortop. Sf.Maria</t>
  </si>
  <si>
    <t>hemof.interv.chirurg./ortop. Sf.Spiridon</t>
  </si>
  <si>
    <t>hemofilie cu interv.chirurgicale /ortop. Sf.Spiridon</t>
  </si>
  <si>
    <t>hemof. dobandita clin. manifesta - Sp.Sf.Spiridon</t>
  </si>
  <si>
    <t>hemofilie dob.clinic manifesta Sp.Sf.Spiridon</t>
  </si>
  <si>
    <t>talasemie - Sf.Maria</t>
  </si>
  <si>
    <t>Programul national de diabet zaharat:</t>
  </si>
  <si>
    <t xml:space="preserve"> ambulatoriu</t>
  </si>
  <si>
    <t>ADO</t>
  </si>
  <si>
    <t xml:space="preserve">insuline </t>
  </si>
  <si>
    <t>insuline + ADO</t>
  </si>
  <si>
    <t>spital</t>
  </si>
  <si>
    <t>insuline Spital Sf.Spiridon</t>
  </si>
  <si>
    <t>insuline Spital Sf.Maria</t>
  </si>
  <si>
    <t>PN boli endocrine:</t>
  </si>
  <si>
    <t>Spital Sf.Spiridon</t>
  </si>
  <si>
    <t>Osteoporoza</t>
  </si>
  <si>
    <t>Gusa prin carenta de iod</t>
  </si>
  <si>
    <t>Gusa dat. carenta iod</t>
  </si>
  <si>
    <t>Gusa prin tireomegalie - prolif.maligna</t>
  </si>
  <si>
    <t>Gusa prin tireomeg-prolif.maligna</t>
  </si>
  <si>
    <t>PN transplant org.,tes.celule</t>
  </si>
  <si>
    <t xml:space="preserve"> ambulatoriu- stare postransplant</t>
  </si>
  <si>
    <t xml:space="preserve"> ambulatoriu- stare posttransplant</t>
  </si>
  <si>
    <t>Transplant hepatic - recidiva hep.cronica - Sp.Sf.Spiridon</t>
  </si>
  <si>
    <t>Transplant hepatic-recidiva hep.cr- Sp.Sf.Spiridon</t>
  </si>
  <si>
    <t>Subprogram trat. afectiuni oncologice</t>
  </si>
  <si>
    <t>DIN CARE ORDIN CNAS nr 420/19.03.2021</t>
  </si>
  <si>
    <t>spitale</t>
  </si>
  <si>
    <t>Institutul Oncologic</t>
  </si>
  <si>
    <t>Centrul de oncologie EUROCLINIC</t>
  </si>
  <si>
    <t>Spital Sf.Maria</t>
  </si>
  <si>
    <t>MNT HEALTHCARE EUROPE</t>
  </si>
  <si>
    <t>Sume pentru contracte COST VOLUM</t>
  </si>
  <si>
    <t>Subpr. bolnavi afect.oncol. ambulator</t>
  </si>
  <si>
    <t>COST VOLUM SPITAL onco</t>
  </si>
  <si>
    <t>PN boli rare - purp.tromb. imuna cronica -  Sp.Sf.Spiridon</t>
  </si>
  <si>
    <t>PN boli rare-purp.tromb. Sp.Sf.Spiridon</t>
  </si>
  <si>
    <t>PN boli rare - purp.trombocitopenica imuna cronica - Sp.Sf.Maria</t>
  </si>
  <si>
    <t>PN boli rare-purp.tromb. Sp.Sf.Maria</t>
  </si>
  <si>
    <t>PN boli rare- alte medicamente - purpura trombocitopenica dobandita (PTTD) - Sp.Sf.Spiridon</t>
  </si>
  <si>
    <t>PN boli rare-mucoviscidoza ambulator</t>
  </si>
  <si>
    <t>PN trat. boli neuro.-Sp.Recuperare</t>
  </si>
  <si>
    <t>PN trat. boli neurologice -Sp.Recuperare</t>
  </si>
  <si>
    <t>TOTAL GENERAL MEDICAM.</t>
  </si>
  <si>
    <t>VALORI DE CONTRACT MEDICAMENTE PNS IANUARIE-MARTIE 2022</t>
  </si>
  <si>
    <t>IANUARIE  din care</t>
  </si>
  <si>
    <t xml:space="preserve">FEBRUARIE </t>
  </si>
  <si>
    <t xml:space="preserve">MARTIE   </t>
  </si>
  <si>
    <t>TRIM 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</si>
</sst>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b/>
      <sz val="8"/>
      <color theme="3"/>
      <name val="Arial"/>
      <family val="2"/>
    </font>
    <font>
      <b/>
      <sz val="9"/>
      <color theme="3"/>
      <name val="Arial"/>
      <family val="2"/>
    </font>
    <font>
      <b/>
      <sz val="10"/>
      <color theme="3"/>
      <name val="Arial"/>
      <family val="2"/>
    </font>
    <font>
      <sz val="10"/>
      <name val="Arial"/>
      <family val="2"/>
    </font>
    <font>
      <b/>
      <sz val="8"/>
      <color indexed="18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10"/>
      <color theme="3" tint="-0.249977111117893"/>
      <name val="Arial"/>
      <family val="2"/>
    </font>
    <font>
      <b/>
      <sz val="6"/>
      <name val="Arial"/>
      <family val="2"/>
    </font>
    <font>
      <b/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58">
    <xf numFmtId="0" fontId="0" fillId="0" borderId="0" xfId="0"/>
    <xf numFmtId="4" fontId="2" fillId="2" borderId="0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164" fontId="2" fillId="2" borderId="0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4" fontId="2" fillId="3" borderId="5" xfId="0" applyNumberFormat="1" applyFont="1" applyFill="1" applyBorder="1" applyAlignment="1">
      <alignment vertical="center" wrapText="1"/>
    </xf>
    <xf numFmtId="4" fontId="2" fillId="3" borderId="6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3" fontId="2" fillId="3" borderId="10" xfId="0" applyNumberFormat="1" applyFont="1" applyFill="1" applyBorder="1" applyAlignment="1">
      <alignment horizontal="center" vertical="center" wrapText="1"/>
    </xf>
    <xf numFmtId="3" fontId="2" fillId="3" borderId="11" xfId="0" applyNumberFormat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4" fontId="1" fillId="4" borderId="8" xfId="0" applyNumberFormat="1" applyFont="1" applyFill="1" applyBorder="1" applyAlignment="1">
      <alignment vertical="center" wrapText="1"/>
    </xf>
    <xf numFmtId="4" fontId="4" fillId="4" borderId="8" xfId="0" applyNumberFormat="1" applyFont="1" applyFill="1" applyBorder="1" applyAlignment="1">
      <alignment vertical="center"/>
    </xf>
    <xf numFmtId="3" fontId="2" fillId="4" borderId="6" xfId="0" applyNumberFormat="1" applyFont="1" applyFill="1" applyBorder="1" applyAlignment="1">
      <alignment horizontal="center" vertical="center"/>
    </xf>
    <xf numFmtId="4" fontId="1" fillId="4" borderId="8" xfId="0" applyNumberFormat="1" applyFont="1" applyFill="1" applyBorder="1" applyAlignment="1">
      <alignment vertical="center"/>
    </xf>
    <xf numFmtId="4" fontId="4" fillId="4" borderId="6" xfId="0" applyNumberFormat="1" applyFont="1" applyFill="1" applyBorder="1" applyAlignment="1">
      <alignment vertical="center"/>
    </xf>
    <xf numFmtId="3" fontId="2" fillId="5" borderId="7" xfId="0" applyNumberFormat="1" applyFont="1" applyFill="1" applyBorder="1" applyAlignment="1">
      <alignment horizontal="center" vertical="center"/>
    </xf>
    <xf numFmtId="4" fontId="1" fillId="5" borderId="8" xfId="0" applyNumberFormat="1" applyFont="1" applyFill="1" applyBorder="1" applyAlignment="1">
      <alignment vertical="center" wrapText="1"/>
    </xf>
    <xf numFmtId="4" fontId="4" fillId="5" borderId="8" xfId="0" applyNumberFormat="1" applyFont="1" applyFill="1" applyBorder="1" applyAlignment="1">
      <alignment vertical="center"/>
    </xf>
    <xf numFmtId="4" fontId="4" fillId="2" borderId="8" xfId="0" applyNumberFormat="1" applyFont="1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4" fontId="4" fillId="2" borderId="9" xfId="0" applyNumberFormat="1" applyFont="1" applyFill="1" applyBorder="1" applyAlignment="1">
      <alignment vertical="center"/>
    </xf>
    <xf numFmtId="3" fontId="2" fillId="5" borderId="6" xfId="0" applyNumberFormat="1" applyFont="1" applyFill="1" applyBorder="1" applyAlignment="1">
      <alignment horizontal="center" vertical="center"/>
    </xf>
    <xf numFmtId="4" fontId="3" fillId="5" borderId="6" xfId="0" applyNumberFormat="1" applyFont="1" applyFill="1" applyBorder="1" applyAlignment="1">
      <alignment vertical="center"/>
    </xf>
    <xf numFmtId="4" fontId="3" fillId="5" borderId="8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3" fontId="6" fillId="5" borderId="7" xfId="0" applyNumberFormat="1" applyFont="1" applyFill="1" applyBorder="1" applyAlignment="1">
      <alignment horizontal="center" vertical="center"/>
    </xf>
    <xf numFmtId="4" fontId="7" fillId="5" borderId="8" xfId="0" applyNumberFormat="1" applyFont="1" applyFill="1" applyBorder="1" applyAlignment="1">
      <alignment vertical="center" wrapText="1"/>
    </xf>
    <xf numFmtId="4" fontId="8" fillId="5" borderId="8" xfId="0" applyNumberFormat="1" applyFont="1" applyFill="1" applyBorder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3" fontId="6" fillId="5" borderId="6" xfId="0" applyNumberFormat="1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vertical="center"/>
    </xf>
    <xf numFmtId="4" fontId="6" fillId="5" borderId="8" xfId="0" applyNumberFormat="1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3" fontId="5" fillId="5" borderId="7" xfId="0" applyNumberFormat="1" applyFont="1" applyFill="1" applyBorder="1" applyAlignment="1">
      <alignment horizontal="center" vertical="center"/>
    </xf>
    <xf numFmtId="3" fontId="5" fillId="5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vertical="center" wrapText="1"/>
    </xf>
    <xf numFmtId="164" fontId="8" fillId="2" borderId="8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vertical="center"/>
    </xf>
    <xf numFmtId="4" fontId="6" fillId="2" borderId="6" xfId="0" applyNumberFormat="1" applyFont="1" applyFill="1" applyBorder="1" applyAlignment="1">
      <alignment vertical="center"/>
    </xf>
    <xf numFmtId="4" fontId="6" fillId="2" borderId="8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vertical="center"/>
    </xf>
    <xf numFmtId="4" fontId="2" fillId="5" borderId="8" xfId="0" applyNumberFormat="1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3" fontId="2" fillId="2" borderId="7" xfId="0" applyNumberFormat="1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vertical="center"/>
    </xf>
    <xf numFmtId="4" fontId="2" fillId="2" borderId="6" xfId="0" applyNumberFormat="1" applyFont="1" applyFill="1" applyBorder="1" applyAlignment="1">
      <alignment vertical="center"/>
    </xf>
    <xf numFmtId="4" fontId="2" fillId="2" borderId="8" xfId="0" applyNumberFormat="1" applyFont="1" applyFill="1" applyBorder="1" applyAlignment="1">
      <alignment vertical="center"/>
    </xf>
    <xf numFmtId="3" fontId="2" fillId="4" borderId="7" xfId="0" applyNumberFormat="1" applyFont="1" applyFill="1" applyBorder="1" applyAlignment="1">
      <alignment horizontal="center" vertical="center" wrapText="1"/>
    </xf>
    <xf numFmtId="4" fontId="4" fillId="4" borderId="8" xfId="0" applyNumberFormat="1" applyFont="1" applyFill="1" applyBorder="1" applyAlignment="1">
      <alignment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vertical="center" wrapText="1"/>
    </xf>
    <xf numFmtId="3" fontId="11" fillId="5" borderId="7" xfId="0" applyNumberFormat="1" applyFont="1" applyFill="1" applyBorder="1" applyAlignment="1">
      <alignment horizontal="center" vertical="center"/>
    </xf>
    <xf numFmtId="4" fontId="9" fillId="5" borderId="8" xfId="0" applyNumberFormat="1" applyFont="1" applyFill="1" applyBorder="1" applyAlignment="1">
      <alignment vertical="center"/>
    </xf>
    <xf numFmtId="4" fontId="9" fillId="2" borderId="8" xfId="0" applyNumberFormat="1" applyFont="1" applyFill="1" applyBorder="1" applyAlignment="1">
      <alignment vertical="center"/>
    </xf>
    <xf numFmtId="4" fontId="9" fillId="3" borderId="8" xfId="0" applyNumberFormat="1" applyFont="1" applyFill="1" applyBorder="1" applyAlignment="1">
      <alignment vertical="center"/>
    </xf>
    <xf numFmtId="3" fontId="11" fillId="5" borderId="6" xfId="0" applyNumberFormat="1" applyFont="1" applyFill="1" applyBorder="1" applyAlignment="1">
      <alignment horizontal="center" vertical="center"/>
    </xf>
    <xf numFmtId="4" fontId="12" fillId="5" borderId="8" xfId="0" applyNumberFormat="1" applyFont="1" applyFill="1" applyBorder="1" applyAlignment="1">
      <alignment vertical="center"/>
    </xf>
    <xf numFmtId="4" fontId="13" fillId="5" borderId="6" xfId="0" applyNumberFormat="1" applyFont="1" applyFill="1" applyBorder="1" applyAlignment="1">
      <alignment vertical="center"/>
    </xf>
    <xf numFmtId="4" fontId="13" fillId="5" borderId="8" xfId="0" applyNumberFormat="1" applyFont="1" applyFill="1" applyBorder="1" applyAlignment="1">
      <alignment vertical="center"/>
    </xf>
    <xf numFmtId="0" fontId="13" fillId="5" borderId="0" xfId="0" applyFont="1" applyFill="1" applyAlignment="1">
      <alignment vertical="center"/>
    </xf>
    <xf numFmtId="3" fontId="5" fillId="6" borderId="7" xfId="0" applyNumberFormat="1" applyFont="1" applyFill="1" applyBorder="1" applyAlignment="1">
      <alignment horizontal="center" vertical="center"/>
    </xf>
    <xf numFmtId="4" fontId="1" fillId="6" borderId="8" xfId="0" applyNumberFormat="1" applyFont="1" applyFill="1" applyBorder="1" applyAlignment="1">
      <alignment vertical="center" wrapText="1"/>
    </xf>
    <xf numFmtId="4" fontId="4" fillId="6" borderId="8" xfId="0" applyNumberFormat="1" applyFont="1" applyFill="1" applyBorder="1" applyAlignment="1">
      <alignment vertical="center"/>
    </xf>
    <xf numFmtId="164" fontId="4" fillId="6" borderId="8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vertical="center"/>
    </xf>
    <xf numFmtId="4" fontId="4" fillId="4" borderId="9" xfId="0" applyNumberFormat="1" applyFont="1" applyFill="1" applyBorder="1" applyAlignment="1">
      <alignment vertical="center" wrapText="1"/>
    </xf>
    <xf numFmtId="4" fontId="8" fillId="5" borderId="8" xfId="0" applyNumberFormat="1" applyFont="1" applyFill="1" applyBorder="1" applyAlignment="1">
      <alignment vertical="center" wrapText="1"/>
    </xf>
    <xf numFmtId="4" fontId="8" fillId="2" borderId="8" xfId="0" applyNumberFormat="1" applyFont="1" applyFill="1" applyBorder="1" applyAlignment="1">
      <alignment vertical="center" wrapText="1"/>
    </xf>
    <xf numFmtId="4" fontId="8" fillId="3" borderId="8" xfId="0" applyNumberFormat="1" applyFont="1" applyFill="1" applyBorder="1" applyAlignment="1">
      <alignment vertical="center" wrapText="1"/>
    </xf>
    <xf numFmtId="4" fontId="14" fillId="2" borderId="8" xfId="0" applyNumberFormat="1" applyFont="1" applyFill="1" applyBorder="1" applyAlignment="1">
      <alignment vertical="center"/>
    </xf>
    <xf numFmtId="4" fontId="14" fillId="3" borderId="8" xfId="0" applyNumberFormat="1" applyFont="1" applyFill="1" applyBorder="1" applyAlignment="1">
      <alignment vertical="center"/>
    </xf>
    <xf numFmtId="4" fontId="8" fillId="7" borderId="8" xfId="0" applyNumberFormat="1" applyFont="1" applyFill="1" applyBorder="1" applyAlignment="1">
      <alignment vertical="center"/>
    </xf>
    <xf numFmtId="3" fontId="2" fillId="4" borderId="12" xfId="0" applyNumberFormat="1" applyFont="1" applyFill="1" applyBorder="1" applyAlignment="1">
      <alignment horizontal="center" vertical="center"/>
    </xf>
    <xf numFmtId="4" fontId="1" fillId="4" borderId="13" xfId="0" applyNumberFormat="1" applyFont="1" applyFill="1" applyBorder="1" applyAlignment="1">
      <alignment vertical="center" wrapText="1"/>
    </xf>
    <xf numFmtId="4" fontId="4" fillId="4" borderId="13" xfId="0" applyNumberFormat="1" applyFont="1" applyFill="1" applyBorder="1" applyAlignment="1">
      <alignment vertical="center"/>
    </xf>
    <xf numFmtId="3" fontId="2" fillId="4" borderId="14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vertical="center" wrapText="1"/>
    </xf>
    <xf numFmtId="4" fontId="2" fillId="0" borderId="0" xfId="0" applyNumberFormat="1" applyFont="1" applyFill="1" applyAlignment="1">
      <alignment vertical="center" wrapText="1"/>
    </xf>
    <xf numFmtId="4" fontId="2" fillId="3" borderId="0" xfId="0" applyNumberFormat="1" applyFont="1" applyFill="1" applyAlignment="1">
      <alignment vertical="center" wrapText="1"/>
    </xf>
    <xf numFmtId="4" fontId="2" fillId="2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4" fontId="1" fillId="3" borderId="0" xfId="0" applyNumberFormat="1" applyFont="1" applyFill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15" fillId="3" borderId="0" xfId="0" applyNumberFormat="1" applyFont="1" applyFill="1" applyAlignment="1">
      <alignment vertical="center" wrapText="1"/>
    </xf>
    <xf numFmtId="4" fontId="16" fillId="0" borderId="0" xfId="0" applyNumberFormat="1" applyFont="1" applyFill="1" applyAlignment="1">
      <alignment vertical="center" wrapText="1"/>
    </xf>
    <xf numFmtId="4" fontId="2" fillId="0" borderId="0" xfId="0" applyNumberFormat="1" applyFont="1" applyFill="1" applyAlignment="1">
      <alignment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vertical="center" wrapText="1"/>
    </xf>
    <xf numFmtId="164" fontId="9" fillId="2" borderId="8" xfId="0" applyNumberFormat="1" applyFont="1" applyFill="1" applyBorder="1" applyAlignment="1">
      <alignment vertical="center"/>
    </xf>
    <xf numFmtId="164" fontId="8" fillId="2" borderId="8" xfId="0" applyNumberFormat="1" applyFont="1" applyFill="1" applyBorder="1" applyAlignment="1">
      <alignment vertical="center" wrapText="1"/>
    </xf>
    <xf numFmtId="4" fontId="2" fillId="2" borderId="0" xfId="0" applyNumberFormat="1" applyFont="1" applyFill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4" fontId="4" fillId="8" borderId="13" xfId="0" applyNumberFormat="1" applyFont="1" applyFill="1" applyBorder="1" applyAlignment="1">
      <alignment vertical="center"/>
    </xf>
    <xf numFmtId="164" fontId="4" fillId="8" borderId="13" xfId="0" applyNumberFormat="1" applyFont="1" applyFill="1" applyBorder="1" applyAlignment="1">
      <alignment vertical="center"/>
    </xf>
    <xf numFmtId="4" fontId="4" fillId="8" borderId="8" xfId="0" applyNumberFormat="1" applyFont="1" applyFill="1" applyBorder="1" applyAlignment="1">
      <alignment vertical="center"/>
    </xf>
    <xf numFmtId="164" fontId="4" fillId="8" borderId="8" xfId="0" applyNumberFormat="1" applyFont="1" applyFill="1" applyBorder="1" applyAlignment="1">
      <alignment vertical="center"/>
    </xf>
    <xf numFmtId="4" fontId="4" fillId="8" borderId="8" xfId="0" applyNumberFormat="1" applyFont="1" applyFill="1" applyBorder="1" applyAlignment="1">
      <alignment vertical="center" wrapText="1"/>
    </xf>
    <xf numFmtId="164" fontId="4" fillId="8" borderId="8" xfId="0" applyNumberFormat="1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vertical="center"/>
    </xf>
    <xf numFmtId="4" fontId="3" fillId="2" borderId="6" xfId="0" applyNumberFormat="1" applyFont="1" applyFill="1" applyBorder="1" applyAlignment="1">
      <alignment vertical="center"/>
    </xf>
    <xf numFmtId="4" fontId="3" fillId="2" borderId="8" xfId="0" applyNumberFormat="1" applyFont="1" applyFill="1" applyBorder="1" applyAlignment="1">
      <alignment vertical="center"/>
    </xf>
    <xf numFmtId="4" fontId="4" fillId="2" borderId="9" xfId="0" applyNumberFormat="1" applyFont="1" applyFill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3" fontId="7" fillId="2" borderId="8" xfId="1" applyNumberFormat="1" applyFont="1" applyFill="1" applyBorder="1" applyAlignment="1">
      <alignment horizontal="left" vertical="center" wrapText="1"/>
    </xf>
    <xf numFmtId="3" fontId="10" fillId="2" borderId="7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4" fontId="10" fillId="2" borderId="6" xfId="0" applyNumberFormat="1" applyFont="1" applyFill="1" applyBorder="1" applyAlignment="1">
      <alignment vertical="center"/>
    </xf>
    <xf numFmtId="4" fontId="10" fillId="2" borderId="8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3" fontId="5" fillId="2" borderId="7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4" fontId="8" fillId="2" borderId="9" xfId="0" applyNumberFormat="1" applyFont="1" applyFill="1" applyBorder="1" applyAlignment="1">
      <alignment vertical="center" wrapText="1"/>
    </xf>
    <xf numFmtId="4" fontId="8" fillId="2" borderId="6" xfId="0" applyNumberFormat="1" applyFont="1" applyFill="1" applyBorder="1" applyAlignment="1">
      <alignment vertical="center" wrapText="1"/>
    </xf>
    <xf numFmtId="4" fontId="4" fillId="6" borderId="8" xfId="0" applyNumberFormat="1" applyFont="1" applyFill="1" applyBorder="1" applyAlignment="1">
      <alignment vertical="center" wrapText="1"/>
    </xf>
    <xf numFmtId="164" fontId="4" fillId="6" borderId="8" xfId="0" applyNumberFormat="1" applyFont="1" applyFill="1" applyBorder="1" applyAlignment="1">
      <alignment vertical="center" wrapText="1"/>
    </xf>
    <xf numFmtId="3" fontId="2" fillId="6" borderId="7" xfId="0" applyNumberFormat="1" applyFont="1" applyFill="1" applyBorder="1" applyAlignment="1">
      <alignment horizontal="center" vertical="center"/>
    </xf>
    <xf numFmtId="3" fontId="6" fillId="6" borderId="7" xfId="0" applyNumberFormat="1" applyFont="1" applyFill="1" applyBorder="1" applyAlignment="1">
      <alignment horizontal="center" vertical="center"/>
    </xf>
    <xf numFmtId="4" fontId="7" fillId="6" borderId="8" xfId="0" applyNumberFormat="1" applyFont="1" applyFill="1" applyBorder="1" applyAlignment="1">
      <alignment vertical="center" wrapText="1"/>
    </xf>
    <xf numFmtId="4" fontId="8" fillId="6" borderId="8" xfId="0" applyNumberFormat="1" applyFont="1" applyFill="1" applyBorder="1" applyAlignment="1">
      <alignment vertical="center" wrapText="1"/>
    </xf>
    <xf numFmtId="164" fontId="8" fillId="6" borderId="8" xfId="0" applyNumberFormat="1" applyFont="1" applyFill="1" applyBorder="1" applyAlignment="1">
      <alignment vertical="center" wrapText="1"/>
    </xf>
    <xf numFmtId="4" fontId="6" fillId="6" borderId="8" xfId="0" applyNumberFormat="1" applyFont="1" applyFill="1" applyBorder="1" applyAlignment="1">
      <alignment vertical="center"/>
    </xf>
    <xf numFmtId="4" fontId="8" fillId="6" borderId="8" xfId="0" applyNumberFormat="1" applyFont="1" applyFill="1" applyBorder="1" applyAlignment="1">
      <alignment vertical="center"/>
    </xf>
    <xf numFmtId="164" fontId="8" fillId="6" borderId="8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39"/>
  <sheetViews>
    <sheetView tabSelected="1" workbookViewId="0">
      <selection sqref="A1:B1"/>
    </sheetView>
  </sheetViews>
  <sheetFormatPr defaultColWidth="9" defaultRowHeight="23.25" customHeight="1" outlineLevelCol="2" x14ac:dyDescent="0.25"/>
  <cols>
    <col min="1" max="1" width="3.85546875" style="100" customWidth="1"/>
    <col min="2" max="2" width="51.85546875" style="91" customWidth="1"/>
    <col min="3" max="3" width="13.85546875" style="92" hidden="1" customWidth="1" outlineLevel="1"/>
    <col min="4" max="4" width="13.85546875" style="8" hidden="1" customWidth="1" outlineLevel="1" collapsed="1"/>
    <col min="5" max="5" width="13.85546875" style="92" hidden="1" customWidth="1" outlineLevel="1"/>
    <col min="6" max="8" width="13.85546875" style="93" hidden="1" customWidth="1" outlineLevel="1"/>
    <col min="9" max="9" width="13.85546875" style="92" customWidth="1" collapsed="1"/>
    <col min="10" max="10" width="13.85546875" style="122" customWidth="1"/>
    <col min="11" max="14" width="13.85546875" style="122" hidden="1" customWidth="1" outlineLevel="1"/>
    <col min="15" max="15" width="13.85546875" style="122" customWidth="1" collapsed="1"/>
    <col min="16" max="16" width="13.85546875" style="123" hidden="1" customWidth="1" outlineLevel="1"/>
    <col min="17" max="17" width="13.85546875" style="123" customWidth="1" collapsed="1"/>
    <col min="18" max="18" width="13.85546875" style="122" hidden="1" customWidth="1" outlineLevel="1"/>
    <col min="19" max="19" width="13.85546875" style="122" customWidth="1" collapsed="1"/>
    <col min="20" max="35" width="13.85546875" style="93" hidden="1" customWidth="1" outlineLevel="1"/>
    <col min="36" max="36" width="13.85546875" style="93" hidden="1" customWidth="1" outlineLevel="1" collapsed="1"/>
    <col min="37" max="41" width="13.85546875" style="93" hidden="1" customWidth="1" outlineLevel="1"/>
    <col min="42" max="42" width="13.85546875" style="4" hidden="1" customWidth="1" outlineLevel="1"/>
    <col min="43" max="43" width="13.140625" style="95" hidden="1" customWidth="1" outlineLevel="1"/>
    <col min="44" max="44" width="9.7109375" style="100" hidden="1" customWidth="1" outlineLevel="1"/>
    <col min="45" max="45" width="43.140625" style="92" hidden="1" customWidth="1" outlineLevel="1"/>
    <col min="46" max="46" width="10.28515625" style="8" hidden="1" customWidth="1" outlineLevel="2"/>
    <col min="47" max="47" width="13.28515625" style="8" hidden="1" customWidth="1" outlineLevel="2"/>
    <col min="48" max="48" width="12.140625" style="8" hidden="1" customWidth="1" outlineLevel="2"/>
    <col min="49" max="49" width="11" style="8" hidden="1" customWidth="1" outlineLevel="2"/>
    <col min="50" max="50" width="13.140625" style="8" hidden="1" customWidth="1" outlineLevel="2"/>
    <col min="51" max="52" width="11" style="8" hidden="1" customWidth="1" outlineLevel="2"/>
    <col min="53" max="53" width="13.42578125" style="8" hidden="1" customWidth="1" outlineLevel="1" collapsed="1"/>
    <col min="54" max="54" width="14" style="8" hidden="1" customWidth="1" outlineLevel="1"/>
    <col min="55" max="57" width="11" style="8" hidden="1" customWidth="1" outlineLevel="1"/>
    <col min="58" max="58" width="9" style="8" collapsed="1"/>
    <col min="59" max="16384" width="9" style="8"/>
  </cols>
  <sheetData>
    <row r="1" spans="1:57" s="2" customFormat="1" ht="23.25" customHeight="1" thickBot="1" x14ac:dyDescent="0.3">
      <c r="A1" s="112" t="s">
        <v>165</v>
      </c>
      <c r="B1" s="112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  <c r="Q1" s="3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4"/>
      <c r="AQ1" s="5"/>
      <c r="AR1" s="112" t="s">
        <v>0</v>
      </c>
      <c r="AS1" s="112"/>
    </row>
    <row r="2" spans="1:57" ht="23.25" customHeight="1" x14ac:dyDescent="0.25">
      <c r="A2" s="113" t="s">
        <v>1</v>
      </c>
      <c r="B2" s="107" t="s">
        <v>2</v>
      </c>
      <c r="C2" s="101" t="s">
        <v>3</v>
      </c>
      <c r="D2" s="101" t="s">
        <v>4</v>
      </c>
      <c r="E2" s="101"/>
      <c r="F2" s="115" t="s">
        <v>5</v>
      </c>
      <c r="G2" s="101" t="s">
        <v>6</v>
      </c>
      <c r="H2" s="101" t="s">
        <v>7</v>
      </c>
      <c r="I2" s="101" t="s">
        <v>166</v>
      </c>
      <c r="J2" s="101"/>
      <c r="K2" s="115" t="s">
        <v>8</v>
      </c>
      <c r="L2" s="115" t="s">
        <v>9</v>
      </c>
      <c r="M2" s="115" t="s">
        <v>7</v>
      </c>
      <c r="N2" s="115" t="s">
        <v>6</v>
      </c>
      <c r="O2" s="115" t="s">
        <v>167</v>
      </c>
      <c r="P2" s="117" t="s">
        <v>10</v>
      </c>
      <c r="Q2" s="117" t="s">
        <v>168</v>
      </c>
      <c r="R2" s="115" t="s">
        <v>11</v>
      </c>
      <c r="S2" s="115" t="s">
        <v>169</v>
      </c>
      <c r="T2" s="101" t="s">
        <v>12</v>
      </c>
      <c r="U2" s="110" t="s">
        <v>13</v>
      </c>
      <c r="V2" s="101" t="s">
        <v>14</v>
      </c>
      <c r="W2" s="110" t="s">
        <v>15</v>
      </c>
      <c r="X2" s="101" t="s">
        <v>16</v>
      </c>
      <c r="Y2" s="110" t="s">
        <v>17</v>
      </c>
      <c r="Z2" s="101" t="s">
        <v>18</v>
      </c>
      <c r="AA2" s="101" t="s">
        <v>19</v>
      </c>
      <c r="AB2" s="101" t="s">
        <v>20</v>
      </c>
      <c r="AC2" s="110" t="s">
        <v>21</v>
      </c>
      <c r="AD2" s="101" t="s">
        <v>22</v>
      </c>
      <c r="AE2" s="101" t="s">
        <v>23</v>
      </c>
      <c r="AF2" s="101" t="s">
        <v>24</v>
      </c>
      <c r="AG2" s="110" t="s">
        <v>25</v>
      </c>
      <c r="AH2" s="101" t="s">
        <v>26</v>
      </c>
      <c r="AI2" s="101" t="s">
        <v>27</v>
      </c>
      <c r="AJ2" s="101" t="s">
        <v>28</v>
      </c>
      <c r="AK2" s="101" t="s">
        <v>29</v>
      </c>
      <c r="AL2" s="101" t="s">
        <v>30</v>
      </c>
      <c r="AM2" s="101" t="s">
        <v>31</v>
      </c>
      <c r="AN2" s="101" t="s">
        <v>32</v>
      </c>
      <c r="AO2" s="101" t="s">
        <v>33</v>
      </c>
      <c r="AP2" s="101" t="s">
        <v>34</v>
      </c>
      <c r="AQ2" s="103" t="s">
        <v>35</v>
      </c>
      <c r="AR2" s="105" t="s">
        <v>1</v>
      </c>
      <c r="AS2" s="107" t="s">
        <v>2</v>
      </c>
      <c r="AT2" s="109" t="s">
        <v>36</v>
      </c>
      <c r="AU2" s="109"/>
      <c r="AV2" s="6"/>
      <c r="AW2" s="6"/>
      <c r="AX2" s="6"/>
      <c r="AY2" s="6"/>
      <c r="AZ2" s="6"/>
      <c r="BA2" s="6"/>
      <c r="BB2" s="6"/>
      <c r="BC2" s="6"/>
      <c r="BD2" s="6"/>
      <c r="BE2" s="7"/>
    </row>
    <row r="3" spans="1:57" ht="23.25" customHeight="1" x14ac:dyDescent="0.25">
      <c r="A3" s="114"/>
      <c r="B3" s="108"/>
      <c r="C3" s="102"/>
      <c r="D3" s="9" t="s">
        <v>37</v>
      </c>
      <c r="E3" s="10" t="s">
        <v>38</v>
      </c>
      <c r="F3" s="116"/>
      <c r="G3" s="102"/>
      <c r="H3" s="102"/>
      <c r="I3" s="9" t="s">
        <v>37</v>
      </c>
      <c r="J3" s="11" t="s">
        <v>39</v>
      </c>
      <c r="K3" s="116"/>
      <c r="L3" s="116"/>
      <c r="M3" s="116"/>
      <c r="N3" s="116"/>
      <c r="O3" s="116"/>
      <c r="P3" s="118"/>
      <c r="Q3" s="118"/>
      <c r="R3" s="116"/>
      <c r="S3" s="116"/>
      <c r="T3" s="102"/>
      <c r="U3" s="111"/>
      <c r="V3" s="102"/>
      <c r="W3" s="111"/>
      <c r="X3" s="102"/>
      <c r="Y3" s="111"/>
      <c r="Z3" s="102"/>
      <c r="AA3" s="102"/>
      <c r="AB3" s="102"/>
      <c r="AC3" s="111"/>
      <c r="AD3" s="102"/>
      <c r="AE3" s="102"/>
      <c r="AF3" s="102"/>
      <c r="AG3" s="111"/>
      <c r="AH3" s="102"/>
      <c r="AI3" s="102"/>
      <c r="AJ3" s="102"/>
      <c r="AK3" s="102"/>
      <c r="AL3" s="102"/>
      <c r="AM3" s="102"/>
      <c r="AN3" s="102"/>
      <c r="AO3" s="102"/>
      <c r="AP3" s="102"/>
      <c r="AQ3" s="104"/>
      <c r="AR3" s="106"/>
      <c r="AS3" s="108"/>
      <c r="AT3" s="12">
        <v>1</v>
      </c>
      <c r="AU3" s="13">
        <v>2</v>
      </c>
      <c r="AV3" s="13">
        <v>3</v>
      </c>
      <c r="AW3" s="13">
        <v>4</v>
      </c>
      <c r="AX3" s="13">
        <v>5</v>
      </c>
      <c r="AY3" s="13">
        <v>6</v>
      </c>
      <c r="AZ3" s="13">
        <v>7</v>
      </c>
      <c r="BA3" s="13">
        <v>8</v>
      </c>
      <c r="BB3" s="13">
        <v>9</v>
      </c>
      <c r="BC3" s="13">
        <v>10</v>
      </c>
      <c r="BD3" s="13">
        <v>11</v>
      </c>
      <c r="BE3" s="13">
        <v>12</v>
      </c>
    </row>
    <row r="4" spans="1:57" ht="23.25" customHeight="1" x14ac:dyDescent="0.25">
      <c r="A4" s="14">
        <v>1</v>
      </c>
      <c r="B4" s="15" t="s">
        <v>40</v>
      </c>
      <c r="C4" s="16">
        <f t="shared" ref="C4:AQ4" si="0">C5+C8+C11+C12+C15+C16+C20+C19+C21+C22+C25+C26+C29+C30+C31+C32+C33+C34+C35+C36+C37+C38</f>
        <v>4266000</v>
      </c>
      <c r="D4" s="16">
        <f t="shared" si="0"/>
        <v>0</v>
      </c>
      <c r="E4" s="16">
        <f t="shared" si="0"/>
        <v>1477000</v>
      </c>
      <c r="F4" s="16">
        <f t="shared" si="0"/>
        <v>0</v>
      </c>
      <c r="G4" s="16">
        <f t="shared" si="0"/>
        <v>518414.41</v>
      </c>
      <c r="H4" s="16">
        <f t="shared" si="0"/>
        <v>16611.979999999996</v>
      </c>
      <c r="I4" s="16">
        <f t="shared" si="0"/>
        <v>0</v>
      </c>
      <c r="J4" s="126">
        <f t="shared" si="0"/>
        <v>975197.57000000007</v>
      </c>
      <c r="K4" s="126">
        <f t="shared" si="0"/>
        <v>975197.57000000007</v>
      </c>
      <c r="L4" s="126">
        <f t="shared" si="0"/>
        <v>1557000</v>
      </c>
      <c r="M4" s="126">
        <f t="shared" si="0"/>
        <v>518414.41</v>
      </c>
      <c r="N4" s="126">
        <f t="shared" si="0"/>
        <v>16611.979999999996</v>
      </c>
      <c r="O4" s="126">
        <f t="shared" si="0"/>
        <v>2058802.43</v>
      </c>
      <c r="P4" s="127">
        <f t="shared" si="0"/>
        <v>0</v>
      </c>
      <c r="Q4" s="126">
        <f t="shared" si="0"/>
        <v>1232000</v>
      </c>
      <c r="R4" s="126">
        <f t="shared" si="0"/>
        <v>0</v>
      </c>
      <c r="S4" s="126">
        <f t="shared" si="0"/>
        <v>4266000</v>
      </c>
      <c r="T4" s="16">
        <f t="shared" si="0"/>
        <v>0</v>
      </c>
      <c r="U4" s="16">
        <f t="shared" si="0"/>
        <v>0</v>
      </c>
      <c r="V4" s="16">
        <f t="shared" si="0"/>
        <v>0</v>
      </c>
      <c r="W4" s="16">
        <f t="shared" si="0"/>
        <v>0</v>
      </c>
      <c r="X4" s="16">
        <f t="shared" si="0"/>
        <v>0</v>
      </c>
      <c r="Y4" s="16">
        <f t="shared" si="0"/>
        <v>0</v>
      </c>
      <c r="Z4" s="16">
        <f t="shared" si="0"/>
        <v>0</v>
      </c>
      <c r="AA4" s="16">
        <f t="shared" si="0"/>
        <v>0</v>
      </c>
      <c r="AB4" s="16">
        <f t="shared" si="0"/>
        <v>0</v>
      </c>
      <c r="AC4" s="16">
        <f t="shared" si="0"/>
        <v>0</v>
      </c>
      <c r="AD4" s="16">
        <f t="shared" si="0"/>
        <v>0</v>
      </c>
      <c r="AE4" s="16">
        <f t="shared" si="0"/>
        <v>0</v>
      </c>
      <c r="AF4" s="16">
        <f t="shared" si="0"/>
        <v>0</v>
      </c>
      <c r="AG4" s="16">
        <f t="shared" si="0"/>
        <v>0</v>
      </c>
      <c r="AH4" s="16">
        <f t="shared" si="0"/>
        <v>0</v>
      </c>
      <c r="AI4" s="16">
        <f t="shared" si="0"/>
        <v>0</v>
      </c>
      <c r="AJ4" s="16">
        <f t="shared" si="0"/>
        <v>0</v>
      </c>
      <c r="AK4" s="16">
        <f t="shared" si="0"/>
        <v>0</v>
      </c>
      <c r="AL4" s="16">
        <f t="shared" si="0"/>
        <v>0</v>
      </c>
      <c r="AM4" s="16">
        <f t="shared" si="0"/>
        <v>0</v>
      </c>
      <c r="AN4" s="16">
        <f t="shared" si="0"/>
        <v>0</v>
      </c>
      <c r="AO4" s="16">
        <f t="shared" si="0"/>
        <v>0</v>
      </c>
      <c r="AP4" s="16">
        <f t="shared" si="0"/>
        <v>3034000</v>
      </c>
      <c r="AQ4" s="16">
        <f t="shared" si="0"/>
        <v>0</v>
      </c>
      <c r="AR4" s="17">
        <v>1</v>
      </c>
      <c r="AS4" s="18" t="s">
        <v>40</v>
      </c>
      <c r="AT4" s="19">
        <f t="shared" ref="AT4:BE4" si="1">AT5+AT8+AT11+AT12+AT15+AT17+AT20+AT19+AT21+AT22+AT25+AT27+AT28+AT29+AT30+AT31+AT32+AT33+AT34+AT35+AT36</f>
        <v>0</v>
      </c>
      <c r="AU4" s="16">
        <f t="shared" si="1"/>
        <v>0</v>
      </c>
      <c r="AV4" s="16">
        <f t="shared" si="1"/>
        <v>0</v>
      </c>
      <c r="AW4" s="16">
        <f t="shared" si="1"/>
        <v>0</v>
      </c>
      <c r="AX4" s="16">
        <f t="shared" si="1"/>
        <v>0</v>
      </c>
      <c r="AY4" s="16">
        <f t="shared" si="1"/>
        <v>0</v>
      </c>
      <c r="AZ4" s="16">
        <f t="shared" si="1"/>
        <v>0</v>
      </c>
      <c r="BA4" s="16">
        <f t="shared" si="1"/>
        <v>0</v>
      </c>
      <c r="BB4" s="16">
        <f t="shared" si="1"/>
        <v>0</v>
      </c>
      <c r="BC4" s="16">
        <f t="shared" si="1"/>
        <v>0</v>
      </c>
      <c r="BD4" s="16">
        <f t="shared" si="1"/>
        <v>0</v>
      </c>
      <c r="BE4" s="16">
        <f t="shared" si="1"/>
        <v>0</v>
      </c>
    </row>
    <row r="5" spans="1:57" s="2" customFormat="1" ht="23.25" customHeight="1" x14ac:dyDescent="0.25">
      <c r="A5" s="73" t="s">
        <v>41</v>
      </c>
      <c r="B5" s="74" t="s">
        <v>42</v>
      </c>
      <c r="C5" s="75">
        <f>C6+C7</f>
        <v>450000</v>
      </c>
      <c r="D5" s="75">
        <f t="shared" ref="D5:AQ5" si="2">D6+D7</f>
        <v>0</v>
      </c>
      <c r="E5" s="75">
        <f t="shared" si="2"/>
        <v>150000</v>
      </c>
      <c r="F5" s="75">
        <f>F6+F7</f>
        <v>0</v>
      </c>
      <c r="G5" s="75">
        <f t="shared" ref="G5:K5" si="3">G6+G7</f>
        <v>150000</v>
      </c>
      <c r="H5" s="75">
        <f t="shared" si="3"/>
        <v>0</v>
      </c>
      <c r="I5" s="75">
        <f t="shared" si="3"/>
        <v>0</v>
      </c>
      <c r="J5" s="75">
        <f t="shared" si="3"/>
        <v>0</v>
      </c>
      <c r="K5" s="75">
        <f t="shared" si="3"/>
        <v>0</v>
      </c>
      <c r="L5" s="75">
        <f t="shared" si="2"/>
        <v>150000</v>
      </c>
      <c r="M5" s="75">
        <f t="shared" si="2"/>
        <v>150000</v>
      </c>
      <c r="N5" s="75">
        <f t="shared" si="2"/>
        <v>0</v>
      </c>
      <c r="O5" s="75">
        <f t="shared" si="2"/>
        <v>300000</v>
      </c>
      <c r="P5" s="76">
        <f t="shared" si="2"/>
        <v>0</v>
      </c>
      <c r="Q5" s="75">
        <f t="shared" si="2"/>
        <v>150000</v>
      </c>
      <c r="R5" s="75">
        <f t="shared" si="2"/>
        <v>0</v>
      </c>
      <c r="S5" s="75">
        <f t="shared" si="2"/>
        <v>450000</v>
      </c>
      <c r="T5" s="23">
        <f t="shared" si="2"/>
        <v>0</v>
      </c>
      <c r="U5" s="23">
        <f t="shared" si="2"/>
        <v>0</v>
      </c>
      <c r="V5" s="23">
        <f t="shared" si="2"/>
        <v>0</v>
      </c>
      <c r="W5" s="23">
        <f t="shared" si="2"/>
        <v>0</v>
      </c>
      <c r="X5" s="23">
        <f t="shared" si="2"/>
        <v>0</v>
      </c>
      <c r="Y5" s="23">
        <f t="shared" si="2"/>
        <v>0</v>
      </c>
      <c r="Z5" s="23">
        <f t="shared" si="2"/>
        <v>0</v>
      </c>
      <c r="AA5" s="23">
        <f t="shared" si="2"/>
        <v>0</v>
      </c>
      <c r="AB5" s="23">
        <f t="shared" si="2"/>
        <v>0</v>
      </c>
      <c r="AC5" s="23">
        <f t="shared" si="2"/>
        <v>0</v>
      </c>
      <c r="AD5" s="23">
        <f t="shared" si="2"/>
        <v>0</v>
      </c>
      <c r="AE5" s="23">
        <f t="shared" si="2"/>
        <v>0</v>
      </c>
      <c r="AF5" s="23">
        <f t="shared" si="2"/>
        <v>0</v>
      </c>
      <c r="AG5" s="23">
        <f t="shared" si="2"/>
        <v>0</v>
      </c>
      <c r="AH5" s="23">
        <f t="shared" si="2"/>
        <v>0</v>
      </c>
      <c r="AI5" s="23">
        <f t="shared" si="2"/>
        <v>0</v>
      </c>
      <c r="AJ5" s="23">
        <f t="shared" si="2"/>
        <v>0</v>
      </c>
      <c r="AK5" s="23">
        <f t="shared" si="2"/>
        <v>0</v>
      </c>
      <c r="AL5" s="23">
        <f t="shared" si="2"/>
        <v>0</v>
      </c>
      <c r="AM5" s="23">
        <f t="shared" si="2"/>
        <v>0</v>
      </c>
      <c r="AN5" s="23">
        <f t="shared" si="2"/>
        <v>0</v>
      </c>
      <c r="AO5" s="23">
        <f t="shared" si="2"/>
        <v>0</v>
      </c>
      <c r="AP5" s="23">
        <f t="shared" si="2"/>
        <v>300000</v>
      </c>
      <c r="AQ5" s="25">
        <f t="shared" si="2"/>
        <v>0</v>
      </c>
      <c r="AR5" s="131" t="s">
        <v>41</v>
      </c>
      <c r="AS5" s="57" t="s">
        <v>43</v>
      </c>
      <c r="AT5" s="132">
        <f t="shared" ref="AT5:BE5" si="4">AT6+AT7</f>
        <v>0</v>
      </c>
      <c r="AU5" s="23">
        <f t="shared" si="4"/>
        <v>0</v>
      </c>
      <c r="AV5" s="23">
        <f t="shared" si="4"/>
        <v>0</v>
      </c>
      <c r="AW5" s="23">
        <f t="shared" si="4"/>
        <v>0</v>
      </c>
      <c r="AX5" s="23">
        <f t="shared" si="4"/>
        <v>0</v>
      </c>
      <c r="AY5" s="23">
        <f t="shared" si="4"/>
        <v>0</v>
      </c>
      <c r="AZ5" s="23">
        <f t="shared" si="4"/>
        <v>0</v>
      </c>
      <c r="BA5" s="23">
        <f t="shared" si="4"/>
        <v>0</v>
      </c>
      <c r="BB5" s="23">
        <f t="shared" si="4"/>
        <v>0</v>
      </c>
      <c r="BC5" s="23">
        <f t="shared" si="4"/>
        <v>0</v>
      </c>
      <c r="BD5" s="23">
        <f t="shared" si="4"/>
        <v>0</v>
      </c>
      <c r="BE5" s="23">
        <f t="shared" si="4"/>
        <v>0</v>
      </c>
    </row>
    <row r="6" spans="1:57" s="2" customFormat="1" ht="23.25" customHeight="1" x14ac:dyDescent="0.25">
      <c r="A6" s="54"/>
      <c r="B6" s="55" t="s">
        <v>44</v>
      </c>
      <c r="C6" s="23">
        <v>300000</v>
      </c>
      <c r="D6" s="23"/>
      <c r="E6" s="23">
        <v>150000</v>
      </c>
      <c r="F6" s="23"/>
      <c r="G6" s="23">
        <v>150000</v>
      </c>
      <c r="H6" s="23"/>
      <c r="I6" s="23"/>
      <c r="J6" s="23">
        <f>E6+F6-G6+H6</f>
        <v>0</v>
      </c>
      <c r="K6" s="23"/>
      <c r="L6" s="23">
        <v>75000</v>
      </c>
      <c r="M6" s="23">
        <v>150000</v>
      </c>
      <c r="N6" s="23"/>
      <c r="O6" s="23">
        <f>L6+M6-N6</f>
        <v>225000</v>
      </c>
      <c r="P6" s="78"/>
      <c r="Q6" s="23">
        <v>75000</v>
      </c>
      <c r="R6" s="23"/>
      <c r="S6" s="23">
        <f>I6+J6+O6+Q6</f>
        <v>300000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>
        <f>I6+J6+O6</f>
        <v>225000</v>
      </c>
      <c r="AQ6" s="25">
        <f>C6-S6</f>
        <v>0</v>
      </c>
      <c r="AR6" s="56"/>
      <c r="AS6" s="57" t="s">
        <v>44</v>
      </c>
      <c r="AT6" s="133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</row>
    <row r="7" spans="1:57" s="2" customFormat="1" ht="23.25" customHeight="1" x14ac:dyDescent="0.25">
      <c r="A7" s="54"/>
      <c r="B7" s="55" t="s">
        <v>45</v>
      </c>
      <c r="C7" s="23">
        <v>150000</v>
      </c>
      <c r="D7" s="134"/>
      <c r="E7" s="23"/>
      <c r="F7" s="23"/>
      <c r="G7" s="23">
        <v>0</v>
      </c>
      <c r="H7" s="23"/>
      <c r="I7" s="23"/>
      <c r="J7" s="23">
        <f>E7+F7-G7+H7</f>
        <v>0</v>
      </c>
      <c r="K7" s="23"/>
      <c r="L7" s="23">
        <v>75000</v>
      </c>
      <c r="M7" s="23">
        <v>0</v>
      </c>
      <c r="N7" s="23"/>
      <c r="O7" s="23">
        <f>L7+M7-N7</f>
        <v>75000</v>
      </c>
      <c r="P7" s="78"/>
      <c r="Q7" s="23">
        <v>75000</v>
      </c>
      <c r="R7" s="23"/>
      <c r="S7" s="23">
        <f>I7+J7+O7+Q7</f>
        <v>150000</v>
      </c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>
        <f>I7+J7+O7</f>
        <v>75000</v>
      </c>
      <c r="AQ7" s="25">
        <f>C7-S7</f>
        <v>0</v>
      </c>
      <c r="AR7" s="56"/>
      <c r="AS7" s="57" t="s">
        <v>45</v>
      </c>
      <c r="AT7" s="133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</row>
    <row r="8" spans="1:57" s="2" customFormat="1" ht="23.25" customHeight="1" x14ac:dyDescent="0.25">
      <c r="A8" s="73" t="s">
        <v>46</v>
      </c>
      <c r="B8" s="74" t="s">
        <v>47</v>
      </c>
      <c r="C8" s="148">
        <f t="shared" ref="C8:AQ8" si="5">C9+C10</f>
        <v>450000</v>
      </c>
      <c r="D8" s="148">
        <f t="shared" si="5"/>
        <v>0</v>
      </c>
      <c r="E8" s="148">
        <f t="shared" si="5"/>
        <v>150000</v>
      </c>
      <c r="F8" s="148">
        <f>F9+F10</f>
        <v>0</v>
      </c>
      <c r="G8" s="148">
        <f t="shared" ref="G8:K8" si="6">G9+G10</f>
        <v>11123.089999999997</v>
      </c>
      <c r="H8" s="148">
        <f t="shared" si="6"/>
        <v>0</v>
      </c>
      <c r="I8" s="148">
        <f t="shared" si="6"/>
        <v>0</v>
      </c>
      <c r="J8" s="148">
        <f t="shared" si="6"/>
        <v>138876.91</v>
      </c>
      <c r="K8" s="148">
        <f t="shared" si="6"/>
        <v>138876.91</v>
      </c>
      <c r="L8" s="148">
        <f t="shared" si="5"/>
        <v>150000</v>
      </c>
      <c r="M8" s="148">
        <f t="shared" si="5"/>
        <v>11123.089999999997</v>
      </c>
      <c r="N8" s="148">
        <f t="shared" si="5"/>
        <v>0</v>
      </c>
      <c r="O8" s="148">
        <f t="shared" si="5"/>
        <v>161123.09</v>
      </c>
      <c r="P8" s="149">
        <f t="shared" si="5"/>
        <v>0</v>
      </c>
      <c r="Q8" s="148">
        <f t="shared" si="5"/>
        <v>150000</v>
      </c>
      <c r="R8" s="148">
        <f t="shared" si="5"/>
        <v>0</v>
      </c>
      <c r="S8" s="148">
        <f t="shared" si="5"/>
        <v>450000</v>
      </c>
      <c r="T8" s="119">
        <f t="shared" si="5"/>
        <v>0</v>
      </c>
      <c r="U8" s="119">
        <f t="shared" si="5"/>
        <v>0</v>
      </c>
      <c r="V8" s="119">
        <f t="shared" si="5"/>
        <v>0</v>
      </c>
      <c r="W8" s="119">
        <f t="shared" si="5"/>
        <v>0</v>
      </c>
      <c r="X8" s="119">
        <f t="shared" si="5"/>
        <v>0</v>
      </c>
      <c r="Y8" s="119">
        <f t="shared" si="5"/>
        <v>0</v>
      </c>
      <c r="Z8" s="119">
        <f t="shared" si="5"/>
        <v>0</v>
      </c>
      <c r="AA8" s="119">
        <f t="shared" si="5"/>
        <v>0</v>
      </c>
      <c r="AB8" s="119">
        <f t="shared" si="5"/>
        <v>0</v>
      </c>
      <c r="AC8" s="119">
        <f t="shared" si="5"/>
        <v>0</v>
      </c>
      <c r="AD8" s="119">
        <f t="shared" si="5"/>
        <v>0</v>
      </c>
      <c r="AE8" s="119">
        <f t="shared" si="5"/>
        <v>0</v>
      </c>
      <c r="AF8" s="119">
        <f t="shared" si="5"/>
        <v>0</v>
      </c>
      <c r="AG8" s="119">
        <f t="shared" si="5"/>
        <v>0</v>
      </c>
      <c r="AH8" s="119">
        <f t="shared" si="5"/>
        <v>0</v>
      </c>
      <c r="AI8" s="119">
        <f t="shared" si="5"/>
        <v>0</v>
      </c>
      <c r="AJ8" s="119">
        <f t="shared" si="5"/>
        <v>0</v>
      </c>
      <c r="AK8" s="119">
        <f t="shared" si="5"/>
        <v>0</v>
      </c>
      <c r="AL8" s="119">
        <f t="shared" si="5"/>
        <v>0</v>
      </c>
      <c r="AM8" s="119">
        <f t="shared" si="5"/>
        <v>0</v>
      </c>
      <c r="AN8" s="119">
        <f t="shared" si="5"/>
        <v>0</v>
      </c>
      <c r="AO8" s="119">
        <f t="shared" si="5"/>
        <v>0</v>
      </c>
      <c r="AP8" s="119">
        <f t="shared" si="5"/>
        <v>300000</v>
      </c>
      <c r="AQ8" s="135">
        <f t="shared" si="5"/>
        <v>0</v>
      </c>
      <c r="AR8" s="131" t="s">
        <v>46</v>
      </c>
      <c r="AS8" s="55" t="s">
        <v>48</v>
      </c>
      <c r="AT8" s="132">
        <f t="shared" ref="AT8:BE8" si="7">AT9+AT10</f>
        <v>0</v>
      </c>
      <c r="AU8" s="23">
        <f t="shared" si="7"/>
        <v>0</v>
      </c>
      <c r="AV8" s="23">
        <f t="shared" si="7"/>
        <v>0</v>
      </c>
      <c r="AW8" s="23">
        <f t="shared" si="7"/>
        <v>0</v>
      </c>
      <c r="AX8" s="23">
        <f t="shared" si="7"/>
        <v>0</v>
      </c>
      <c r="AY8" s="23">
        <f t="shared" si="7"/>
        <v>0</v>
      </c>
      <c r="AZ8" s="23">
        <f t="shared" si="7"/>
        <v>0</v>
      </c>
      <c r="BA8" s="23">
        <f t="shared" si="7"/>
        <v>0</v>
      </c>
      <c r="BB8" s="23">
        <f t="shared" si="7"/>
        <v>0</v>
      </c>
      <c r="BC8" s="23">
        <f t="shared" si="7"/>
        <v>0</v>
      </c>
      <c r="BD8" s="23">
        <f t="shared" si="7"/>
        <v>0</v>
      </c>
      <c r="BE8" s="23">
        <f t="shared" si="7"/>
        <v>0</v>
      </c>
    </row>
    <row r="9" spans="1:57" s="2" customFormat="1" ht="23.25" customHeight="1" x14ac:dyDescent="0.25">
      <c r="A9" s="54"/>
      <c r="B9" s="55" t="s">
        <v>45</v>
      </c>
      <c r="C9" s="23">
        <v>450000</v>
      </c>
      <c r="D9" s="23"/>
      <c r="E9" s="23">
        <v>150000</v>
      </c>
      <c r="F9" s="23"/>
      <c r="G9" s="23">
        <v>11123.089999999997</v>
      </c>
      <c r="H9" s="23"/>
      <c r="I9" s="23"/>
      <c r="J9" s="23">
        <f t="shared" ref="J9:J11" si="8">E9+F9-G9+H9</f>
        <v>138876.91</v>
      </c>
      <c r="K9" s="23">
        <v>138876.91</v>
      </c>
      <c r="L9" s="23">
        <v>150000</v>
      </c>
      <c r="M9" s="23">
        <v>11123.089999999997</v>
      </c>
      <c r="N9" s="23"/>
      <c r="O9" s="23">
        <f t="shared" ref="O9:O11" si="9">L9+M9-N9</f>
        <v>161123.09</v>
      </c>
      <c r="P9" s="78"/>
      <c r="Q9" s="23">
        <v>150000</v>
      </c>
      <c r="R9" s="23"/>
      <c r="S9" s="23">
        <f t="shared" ref="S9:S11" si="10">I9+J9+O9+Q9</f>
        <v>450000</v>
      </c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>
        <f t="shared" ref="AP9:AP11" si="11">I9+J9+O9</f>
        <v>300000</v>
      </c>
      <c r="AQ9" s="25">
        <f>C9-S9</f>
        <v>0</v>
      </c>
      <c r="AR9" s="56"/>
      <c r="AS9" s="57" t="s">
        <v>45</v>
      </c>
      <c r="AT9" s="133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</row>
    <row r="10" spans="1:57" s="2" customFormat="1" ht="23.25" customHeight="1" x14ac:dyDescent="0.25">
      <c r="A10" s="54"/>
      <c r="B10" s="55" t="s">
        <v>44</v>
      </c>
      <c r="C10" s="23">
        <v>0</v>
      </c>
      <c r="D10" s="23"/>
      <c r="E10" s="23"/>
      <c r="F10" s="23"/>
      <c r="G10" s="23">
        <v>0</v>
      </c>
      <c r="H10" s="23"/>
      <c r="I10" s="23"/>
      <c r="J10" s="23">
        <f t="shared" si="8"/>
        <v>0</v>
      </c>
      <c r="K10" s="23"/>
      <c r="L10" s="23"/>
      <c r="M10" s="23">
        <v>0</v>
      </c>
      <c r="N10" s="23"/>
      <c r="O10" s="23">
        <f t="shared" si="9"/>
        <v>0</v>
      </c>
      <c r="P10" s="78"/>
      <c r="Q10" s="23"/>
      <c r="R10" s="23"/>
      <c r="S10" s="23">
        <f t="shared" si="10"/>
        <v>0</v>
      </c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>
        <f t="shared" si="11"/>
        <v>0</v>
      </c>
      <c r="AQ10" s="25">
        <f>C10-S10</f>
        <v>0</v>
      </c>
      <c r="AR10" s="56"/>
      <c r="AS10" s="57" t="s">
        <v>44</v>
      </c>
      <c r="AT10" s="133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</row>
    <row r="11" spans="1:57" s="48" customFormat="1" ht="23.25" customHeight="1" x14ac:dyDescent="0.25">
      <c r="A11" s="41" t="s">
        <v>49</v>
      </c>
      <c r="B11" s="42" t="s">
        <v>50</v>
      </c>
      <c r="C11" s="33">
        <v>16000</v>
      </c>
      <c r="D11" s="33"/>
      <c r="E11" s="33">
        <v>6000</v>
      </c>
      <c r="F11" s="33"/>
      <c r="G11" s="23">
        <v>9.3500000000003638</v>
      </c>
      <c r="H11" s="33"/>
      <c r="I11" s="33"/>
      <c r="J11" s="23">
        <f t="shared" si="8"/>
        <v>5990.65</v>
      </c>
      <c r="K11" s="33">
        <v>5990.65</v>
      </c>
      <c r="L11" s="33">
        <v>6000</v>
      </c>
      <c r="M11" s="23">
        <v>9.3500000000003638</v>
      </c>
      <c r="N11" s="33"/>
      <c r="O11" s="23">
        <f t="shared" si="9"/>
        <v>6009.35</v>
      </c>
      <c r="P11" s="43"/>
      <c r="Q11" s="33">
        <v>4000</v>
      </c>
      <c r="R11" s="33"/>
      <c r="S11" s="23">
        <f t="shared" si="10"/>
        <v>16000</v>
      </c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23"/>
      <c r="AP11" s="23">
        <f t="shared" si="11"/>
        <v>12000</v>
      </c>
      <c r="AQ11" s="25">
        <f>C11-S11</f>
        <v>0</v>
      </c>
      <c r="AR11" s="44" t="s">
        <v>49</v>
      </c>
      <c r="AS11" s="45" t="s">
        <v>50</v>
      </c>
      <c r="AT11" s="46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</row>
    <row r="12" spans="1:57" s="2" customFormat="1" ht="23.25" customHeight="1" x14ac:dyDescent="0.25">
      <c r="A12" s="73" t="s">
        <v>51</v>
      </c>
      <c r="B12" s="74" t="s">
        <v>52</v>
      </c>
      <c r="C12" s="75">
        <f t="shared" ref="C12:AQ12" si="12">C13+C14</f>
        <v>180000</v>
      </c>
      <c r="D12" s="75">
        <f t="shared" si="12"/>
        <v>0</v>
      </c>
      <c r="E12" s="75">
        <f t="shared" si="12"/>
        <v>90000</v>
      </c>
      <c r="F12" s="75">
        <f>F13+F14</f>
        <v>0</v>
      </c>
      <c r="G12" s="75">
        <f t="shared" ref="G12:K12" si="13">G13+G14</f>
        <v>90000</v>
      </c>
      <c r="H12" s="75">
        <f t="shared" si="13"/>
        <v>0</v>
      </c>
      <c r="I12" s="75">
        <f t="shared" si="13"/>
        <v>0</v>
      </c>
      <c r="J12" s="75">
        <f t="shared" si="13"/>
        <v>0</v>
      </c>
      <c r="K12" s="75">
        <f t="shared" si="13"/>
        <v>0</v>
      </c>
      <c r="L12" s="75">
        <f t="shared" si="12"/>
        <v>90000</v>
      </c>
      <c r="M12" s="75">
        <f t="shared" si="12"/>
        <v>90000</v>
      </c>
      <c r="N12" s="75">
        <f t="shared" si="12"/>
        <v>0</v>
      </c>
      <c r="O12" s="75">
        <f t="shared" si="12"/>
        <v>180000</v>
      </c>
      <c r="P12" s="76">
        <f t="shared" si="12"/>
        <v>0</v>
      </c>
      <c r="Q12" s="75">
        <f t="shared" si="12"/>
        <v>0</v>
      </c>
      <c r="R12" s="75">
        <f t="shared" si="12"/>
        <v>0</v>
      </c>
      <c r="S12" s="75">
        <f t="shared" si="12"/>
        <v>180000</v>
      </c>
      <c r="T12" s="23">
        <f t="shared" si="12"/>
        <v>0</v>
      </c>
      <c r="U12" s="23">
        <f t="shared" si="12"/>
        <v>0</v>
      </c>
      <c r="V12" s="23">
        <f t="shared" si="12"/>
        <v>0</v>
      </c>
      <c r="W12" s="23">
        <f t="shared" si="12"/>
        <v>0</v>
      </c>
      <c r="X12" s="23">
        <f t="shared" si="12"/>
        <v>0</v>
      </c>
      <c r="Y12" s="23">
        <f t="shared" si="12"/>
        <v>0</v>
      </c>
      <c r="Z12" s="23">
        <f t="shared" si="12"/>
        <v>0</v>
      </c>
      <c r="AA12" s="23">
        <f t="shared" si="12"/>
        <v>0</v>
      </c>
      <c r="AB12" s="23">
        <f t="shared" si="12"/>
        <v>0</v>
      </c>
      <c r="AC12" s="23">
        <f t="shared" si="12"/>
        <v>0</v>
      </c>
      <c r="AD12" s="23">
        <f t="shared" si="12"/>
        <v>0</v>
      </c>
      <c r="AE12" s="23">
        <f t="shared" si="12"/>
        <v>0</v>
      </c>
      <c r="AF12" s="23">
        <f t="shared" si="12"/>
        <v>0</v>
      </c>
      <c r="AG12" s="23">
        <f t="shared" si="12"/>
        <v>0</v>
      </c>
      <c r="AH12" s="23">
        <f t="shared" si="12"/>
        <v>0</v>
      </c>
      <c r="AI12" s="23">
        <f t="shared" si="12"/>
        <v>0</v>
      </c>
      <c r="AJ12" s="23">
        <f t="shared" si="12"/>
        <v>0</v>
      </c>
      <c r="AK12" s="23">
        <f t="shared" si="12"/>
        <v>0</v>
      </c>
      <c r="AL12" s="23">
        <f t="shared" si="12"/>
        <v>0</v>
      </c>
      <c r="AM12" s="23">
        <f t="shared" si="12"/>
        <v>0</v>
      </c>
      <c r="AN12" s="23">
        <f t="shared" si="12"/>
        <v>0</v>
      </c>
      <c r="AO12" s="23">
        <f t="shared" si="12"/>
        <v>0</v>
      </c>
      <c r="AP12" s="23">
        <f t="shared" si="12"/>
        <v>180000</v>
      </c>
      <c r="AQ12" s="25">
        <f t="shared" si="12"/>
        <v>0</v>
      </c>
      <c r="AR12" s="131" t="s">
        <v>51</v>
      </c>
      <c r="AS12" s="57" t="s">
        <v>52</v>
      </c>
      <c r="AT12" s="132">
        <f t="shared" ref="AT12:BE12" si="14">AT13+AT14</f>
        <v>0</v>
      </c>
      <c r="AU12" s="23">
        <f t="shared" si="14"/>
        <v>0</v>
      </c>
      <c r="AV12" s="23">
        <f t="shared" si="14"/>
        <v>0</v>
      </c>
      <c r="AW12" s="23">
        <f t="shared" si="14"/>
        <v>0</v>
      </c>
      <c r="AX12" s="23">
        <f t="shared" si="14"/>
        <v>0</v>
      </c>
      <c r="AY12" s="23">
        <f t="shared" si="14"/>
        <v>0</v>
      </c>
      <c r="AZ12" s="23">
        <f t="shared" si="14"/>
        <v>0</v>
      </c>
      <c r="BA12" s="23">
        <f t="shared" si="14"/>
        <v>0</v>
      </c>
      <c r="BB12" s="23">
        <f t="shared" si="14"/>
        <v>0</v>
      </c>
      <c r="BC12" s="23">
        <f t="shared" si="14"/>
        <v>0</v>
      </c>
      <c r="BD12" s="23">
        <f t="shared" si="14"/>
        <v>0</v>
      </c>
      <c r="BE12" s="23">
        <f t="shared" si="14"/>
        <v>0</v>
      </c>
    </row>
    <row r="13" spans="1:57" s="2" customFormat="1" ht="23.25" customHeight="1" x14ac:dyDescent="0.25">
      <c r="A13" s="130"/>
      <c r="B13" s="55" t="s">
        <v>53</v>
      </c>
      <c r="C13" s="23">
        <v>170000</v>
      </c>
      <c r="D13" s="23"/>
      <c r="E13" s="23">
        <v>80000</v>
      </c>
      <c r="F13" s="23"/>
      <c r="G13" s="23">
        <v>80000</v>
      </c>
      <c r="H13" s="23"/>
      <c r="I13" s="23"/>
      <c r="J13" s="23">
        <f t="shared" ref="J13:J15" si="15">E13+F13-G13+H13</f>
        <v>0</v>
      </c>
      <c r="K13" s="23"/>
      <c r="L13" s="23">
        <v>90000</v>
      </c>
      <c r="M13" s="23">
        <v>80000</v>
      </c>
      <c r="N13" s="23"/>
      <c r="O13" s="23">
        <f t="shared" ref="O13:O15" si="16">L13+M13-N13</f>
        <v>170000</v>
      </c>
      <c r="P13" s="78"/>
      <c r="Q13" s="23"/>
      <c r="R13" s="23"/>
      <c r="S13" s="23">
        <f t="shared" ref="S13:S15" si="17">I13+J13+O13+Q13</f>
        <v>170000</v>
      </c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>
        <f t="shared" ref="AP13:AP15" si="18">I13+J13+O13</f>
        <v>170000</v>
      </c>
      <c r="AQ13" s="25">
        <f>C13-S13</f>
        <v>0</v>
      </c>
      <c r="AR13" s="131"/>
      <c r="AS13" s="57" t="s">
        <v>53</v>
      </c>
      <c r="AT13" s="133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</row>
    <row r="14" spans="1:57" s="2" customFormat="1" ht="23.25" customHeight="1" x14ac:dyDescent="0.25">
      <c r="A14" s="130"/>
      <c r="B14" s="55" t="s">
        <v>54</v>
      </c>
      <c r="C14" s="23">
        <v>10000</v>
      </c>
      <c r="D14" s="23"/>
      <c r="E14" s="23">
        <v>10000</v>
      </c>
      <c r="F14" s="23"/>
      <c r="G14" s="23">
        <v>10000</v>
      </c>
      <c r="H14" s="23"/>
      <c r="I14" s="23"/>
      <c r="J14" s="23">
        <f t="shared" si="15"/>
        <v>0</v>
      </c>
      <c r="K14" s="23"/>
      <c r="L14" s="23"/>
      <c r="M14" s="23">
        <v>10000</v>
      </c>
      <c r="N14" s="23"/>
      <c r="O14" s="23">
        <f t="shared" si="16"/>
        <v>10000</v>
      </c>
      <c r="P14" s="78"/>
      <c r="Q14" s="23"/>
      <c r="R14" s="23"/>
      <c r="S14" s="23">
        <f t="shared" si="17"/>
        <v>10000</v>
      </c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>
        <f t="shared" si="18"/>
        <v>10000</v>
      </c>
      <c r="AQ14" s="25">
        <f>C14-S14</f>
        <v>0</v>
      </c>
      <c r="AR14" s="131"/>
      <c r="AS14" s="57" t="s">
        <v>54</v>
      </c>
      <c r="AT14" s="133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</row>
    <row r="15" spans="1:57" s="2" customFormat="1" ht="23.25" customHeight="1" x14ac:dyDescent="0.25">
      <c r="A15" s="130" t="s">
        <v>55</v>
      </c>
      <c r="B15" s="55" t="s">
        <v>56</v>
      </c>
      <c r="C15" s="23">
        <v>360000</v>
      </c>
      <c r="D15" s="23"/>
      <c r="E15" s="23">
        <v>120000</v>
      </c>
      <c r="F15" s="23"/>
      <c r="G15" s="23">
        <v>4368.3600000000006</v>
      </c>
      <c r="H15" s="23"/>
      <c r="I15" s="23"/>
      <c r="J15" s="23">
        <f t="shared" si="15"/>
        <v>115631.64</v>
      </c>
      <c r="K15" s="23">
        <v>115631.64</v>
      </c>
      <c r="L15" s="23">
        <v>120000</v>
      </c>
      <c r="M15" s="23">
        <v>4368.3600000000006</v>
      </c>
      <c r="N15" s="23"/>
      <c r="O15" s="23">
        <f t="shared" si="16"/>
        <v>124368.36</v>
      </c>
      <c r="P15" s="78"/>
      <c r="Q15" s="23">
        <v>120000</v>
      </c>
      <c r="R15" s="23"/>
      <c r="S15" s="23">
        <f t="shared" si="17"/>
        <v>360000</v>
      </c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>
        <f t="shared" si="18"/>
        <v>240000</v>
      </c>
      <c r="AQ15" s="25">
        <f>C15-S15</f>
        <v>0</v>
      </c>
      <c r="AR15" s="131" t="s">
        <v>55</v>
      </c>
      <c r="AS15" s="57" t="s">
        <v>56</v>
      </c>
      <c r="AT15" s="133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</row>
    <row r="16" spans="1:57" s="2" customFormat="1" ht="23.25" customHeight="1" x14ac:dyDescent="0.25">
      <c r="A16" s="73" t="s">
        <v>57</v>
      </c>
      <c r="B16" s="74" t="s">
        <v>58</v>
      </c>
      <c r="C16" s="75">
        <f>C17+C18</f>
        <v>640000</v>
      </c>
      <c r="D16" s="75">
        <f t="shared" ref="D16:AQ16" si="19">D17+D18</f>
        <v>0</v>
      </c>
      <c r="E16" s="75">
        <f t="shared" si="19"/>
        <v>270000</v>
      </c>
      <c r="F16" s="75">
        <f>F17+F18</f>
        <v>0</v>
      </c>
      <c r="G16" s="75">
        <f t="shared" ref="G16:K16" si="20">G17+G18</f>
        <v>30642.76999999999</v>
      </c>
      <c r="H16" s="75">
        <f t="shared" si="20"/>
        <v>0</v>
      </c>
      <c r="I16" s="75">
        <f t="shared" si="20"/>
        <v>0</v>
      </c>
      <c r="J16" s="75">
        <f t="shared" si="20"/>
        <v>239357.23</v>
      </c>
      <c r="K16" s="75">
        <f t="shared" si="20"/>
        <v>239357.23</v>
      </c>
      <c r="L16" s="75">
        <f t="shared" si="19"/>
        <v>270000</v>
      </c>
      <c r="M16" s="75">
        <f t="shared" si="19"/>
        <v>30642.76999999999</v>
      </c>
      <c r="N16" s="75">
        <f t="shared" si="19"/>
        <v>0</v>
      </c>
      <c r="O16" s="75">
        <f t="shared" si="19"/>
        <v>300642.77</v>
      </c>
      <c r="P16" s="76">
        <f t="shared" si="19"/>
        <v>0</v>
      </c>
      <c r="Q16" s="75">
        <f t="shared" si="19"/>
        <v>100000</v>
      </c>
      <c r="R16" s="75">
        <f t="shared" si="19"/>
        <v>0</v>
      </c>
      <c r="S16" s="75">
        <f t="shared" si="19"/>
        <v>640000</v>
      </c>
      <c r="T16" s="23">
        <f t="shared" si="19"/>
        <v>0</v>
      </c>
      <c r="U16" s="23">
        <f t="shared" si="19"/>
        <v>0</v>
      </c>
      <c r="V16" s="23">
        <f t="shared" si="19"/>
        <v>0</v>
      </c>
      <c r="W16" s="23">
        <f t="shared" si="19"/>
        <v>0</v>
      </c>
      <c r="X16" s="23">
        <f t="shared" si="19"/>
        <v>0</v>
      </c>
      <c r="Y16" s="23">
        <f t="shared" si="19"/>
        <v>0</v>
      </c>
      <c r="Z16" s="23">
        <f t="shared" si="19"/>
        <v>0</v>
      </c>
      <c r="AA16" s="23">
        <f t="shared" si="19"/>
        <v>0</v>
      </c>
      <c r="AB16" s="23">
        <f t="shared" si="19"/>
        <v>0</v>
      </c>
      <c r="AC16" s="23">
        <f t="shared" si="19"/>
        <v>0</v>
      </c>
      <c r="AD16" s="23">
        <f t="shared" si="19"/>
        <v>0</v>
      </c>
      <c r="AE16" s="23">
        <f t="shared" si="19"/>
        <v>0</v>
      </c>
      <c r="AF16" s="23">
        <f t="shared" si="19"/>
        <v>0</v>
      </c>
      <c r="AG16" s="23">
        <f t="shared" si="19"/>
        <v>0</v>
      </c>
      <c r="AH16" s="23">
        <f t="shared" si="19"/>
        <v>0</v>
      </c>
      <c r="AI16" s="23">
        <f t="shared" si="19"/>
        <v>0</v>
      </c>
      <c r="AJ16" s="23">
        <f t="shared" si="19"/>
        <v>0</v>
      </c>
      <c r="AK16" s="23">
        <f t="shared" si="19"/>
        <v>0</v>
      </c>
      <c r="AL16" s="23">
        <f t="shared" si="19"/>
        <v>0</v>
      </c>
      <c r="AM16" s="23">
        <f t="shared" si="19"/>
        <v>0</v>
      </c>
      <c r="AN16" s="23">
        <f t="shared" si="19"/>
        <v>0</v>
      </c>
      <c r="AO16" s="23">
        <f t="shared" si="19"/>
        <v>0</v>
      </c>
      <c r="AP16" s="23">
        <f t="shared" si="19"/>
        <v>540000</v>
      </c>
      <c r="AQ16" s="25">
        <f t="shared" si="19"/>
        <v>0</v>
      </c>
      <c r="AR16" s="131"/>
      <c r="AS16" s="57"/>
      <c r="AT16" s="132">
        <f t="shared" ref="AT16:BE16" si="21">AT17+AT18</f>
        <v>0</v>
      </c>
      <c r="AU16" s="23">
        <f t="shared" si="21"/>
        <v>0</v>
      </c>
      <c r="AV16" s="23">
        <f t="shared" si="21"/>
        <v>0</v>
      </c>
      <c r="AW16" s="23">
        <f t="shared" si="21"/>
        <v>0</v>
      </c>
      <c r="AX16" s="23">
        <f t="shared" si="21"/>
        <v>0</v>
      </c>
      <c r="AY16" s="23">
        <f t="shared" si="21"/>
        <v>0</v>
      </c>
      <c r="AZ16" s="23">
        <f t="shared" si="21"/>
        <v>0</v>
      </c>
      <c r="BA16" s="23">
        <f t="shared" si="21"/>
        <v>0</v>
      </c>
      <c r="BB16" s="23">
        <f t="shared" si="21"/>
        <v>0</v>
      </c>
      <c r="BC16" s="23">
        <f t="shared" si="21"/>
        <v>0</v>
      </c>
      <c r="BD16" s="23">
        <f t="shared" si="21"/>
        <v>0</v>
      </c>
      <c r="BE16" s="23">
        <f t="shared" si="21"/>
        <v>0</v>
      </c>
    </row>
    <row r="17" spans="1:57" s="2" customFormat="1" ht="23.25" customHeight="1" x14ac:dyDescent="0.25">
      <c r="A17" s="54"/>
      <c r="B17" s="55" t="s">
        <v>59</v>
      </c>
      <c r="C17" s="23">
        <v>200000</v>
      </c>
      <c r="D17" s="23"/>
      <c r="E17" s="23">
        <v>30000</v>
      </c>
      <c r="F17" s="23"/>
      <c r="G17" s="23">
        <v>30000</v>
      </c>
      <c r="H17" s="23"/>
      <c r="I17" s="23"/>
      <c r="J17" s="23">
        <f t="shared" ref="J17:J21" si="22">E17+F17-G17+H17</f>
        <v>0</v>
      </c>
      <c r="K17" s="23"/>
      <c r="L17" s="23">
        <v>120000</v>
      </c>
      <c r="M17" s="23">
        <v>30000</v>
      </c>
      <c r="N17" s="23"/>
      <c r="O17" s="23">
        <f t="shared" ref="O17:O21" si="23">L17+M17-N17</f>
        <v>150000</v>
      </c>
      <c r="P17" s="78"/>
      <c r="Q17" s="23">
        <v>50000</v>
      </c>
      <c r="R17" s="23"/>
      <c r="S17" s="23">
        <f t="shared" ref="S17:S21" si="24">I17+J17+O17+Q17</f>
        <v>200000</v>
      </c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>
        <f t="shared" ref="AP17:AP21" si="25">I17+J17+O17</f>
        <v>150000</v>
      </c>
      <c r="AQ17" s="25">
        <f>C17-S17</f>
        <v>0</v>
      </c>
      <c r="AR17" s="56" t="s">
        <v>57</v>
      </c>
      <c r="AS17" s="57" t="s">
        <v>59</v>
      </c>
      <c r="AT17" s="133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</row>
    <row r="18" spans="1:57" s="2" customFormat="1" ht="23.25" customHeight="1" x14ac:dyDescent="0.25">
      <c r="A18" s="54"/>
      <c r="B18" s="55" t="s">
        <v>60</v>
      </c>
      <c r="C18" s="23">
        <v>440000</v>
      </c>
      <c r="D18" s="23"/>
      <c r="E18" s="23">
        <v>240000</v>
      </c>
      <c r="F18" s="23"/>
      <c r="G18" s="23">
        <v>642.76999999998952</v>
      </c>
      <c r="H18" s="23"/>
      <c r="I18" s="23"/>
      <c r="J18" s="23">
        <f t="shared" si="22"/>
        <v>239357.23</v>
      </c>
      <c r="K18" s="23">
        <v>239357.23</v>
      </c>
      <c r="L18" s="23">
        <v>150000</v>
      </c>
      <c r="M18" s="23">
        <v>642.76999999998952</v>
      </c>
      <c r="N18" s="23"/>
      <c r="O18" s="23">
        <f t="shared" si="23"/>
        <v>150642.76999999999</v>
      </c>
      <c r="P18" s="78"/>
      <c r="Q18" s="23">
        <v>50000</v>
      </c>
      <c r="R18" s="23"/>
      <c r="S18" s="23">
        <f t="shared" si="24"/>
        <v>440000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>
        <f t="shared" si="25"/>
        <v>390000</v>
      </c>
      <c r="AQ18" s="25">
        <f>C18-S18</f>
        <v>0</v>
      </c>
      <c r="AR18" s="56"/>
      <c r="AS18" s="57"/>
      <c r="AT18" s="133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</row>
    <row r="19" spans="1:57" s="48" customFormat="1" ht="23.25" customHeight="1" x14ac:dyDescent="0.25">
      <c r="A19" s="41" t="s">
        <v>61</v>
      </c>
      <c r="B19" s="42" t="s">
        <v>62</v>
      </c>
      <c r="C19" s="33">
        <v>203000</v>
      </c>
      <c r="D19" s="33"/>
      <c r="E19" s="33">
        <v>70000</v>
      </c>
      <c r="F19" s="33"/>
      <c r="G19" s="23"/>
      <c r="H19" s="33">
        <v>16611.979999999996</v>
      </c>
      <c r="I19" s="33"/>
      <c r="J19" s="23">
        <f t="shared" si="22"/>
        <v>86611.98</v>
      </c>
      <c r="K19" s="33">
        <v>86611.98</v>
      </c>
      <c r="L19" s="33">
        <v>70000</v>
      </c>
      <c r="M19" s="23"/>
      <c r="N19" s="33">
        <v>16611.979999999996</v>
      </c>
      <c r="O19" s="23">
        <f t="shared" si="23"/>
        <v>53388.020000000004</v>
      </c>
      <c r="P19" s="43"/>
      <c r="Q19" s="33">
        <v>63000</v>
      </c>
      <c r="R19" s="33"/>
      <c r="S19" s="23">
        <f t="shared" si="24"/>
        <v>203000</v>
      </c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23"/>
      <c r="AP19" s="23">
        <f t="shared" si="25"/>
        <v>140000</v>
      </c>
      <c r="AQ19" s="25">
        <f>C19-S19</f>
        <v>0</v>
      </c>
      <c r="AR19" s="44" t="s">
        <v>63</v>
      </c>
      <c r="AS19" s="45" t="s">
        <v>62</v>
      </c>
      <c r="AT19" s="46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</row>
    <row r="20" spans="1:57" s="48" customFormat="1" ht="23.25" customHeight="1" x14ac:dyDescent="0.25">
      <c r="A20" s="49" t="s">
        <v>63</v>
      </c>
      <c r="B20" s="42" t="s">
        <v>64</v>
      </c>
      <c r="C20" s="33">
        <v>75000</v>
      </c>
      <c r="D20" s="33"/>
      <c r="E20" s="33">
        <v>27000</v>
      </c>
      <c r="F20" s="33"/>
      <c r="G20" s="23">
        <v>3182.4400000000023</v>
      </c>
      <c r="H20" s="33"/>
      <c r="I20" s="33"/>
      <c r="J20" s="23">
        <f t="shared" si="22"/>
        <v>23817.559999999998</v>
      </c>
      <c r="K20" s="33">
        <v>23817.559999999998</v>
      </c>
      <c r="L20" s="33">
        <v>27000</v>
      </c>
      <c r="M20" s="23">
        <v>3182.4400000000023</v>
      </c>
      <c r="N20" s="33"/>
      <c r="O20" s="23">
        <f t="shared" si="23"/>
        <v>30182.440000000002</v>
      </c>
      <c r="P20" s="43"/>
      <c r="Q20" s="33">
        <v>21000</v>
      </c>
      <c r="R20" s="33"/>
      <c r="S20" s="23">
        <f t="shared" si="24"/>
        <v>75000</v>
      </c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23"/>
      <c r="AP20" s="23">
        <f t="shared" si="25"/>
        <v>54000</v>
      </c>
      <c r="AQ20" s="25">
        <f>C20-S20</f>
        <v>0</v>
      </c>
      <c r="AR20" s="50" t="s">
        <v>61</v>
      </c>
      <c r="AS20" s="45" t="s">
        <v>64</v>
      </c>
      <c r="AT20" s="46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s="2" customFormat="1" ht="23.25" customHeight="1" x14ac:dyDescent="0.25">
      <c r="A21" s="130" t="s">
        <v>65</v>
      </c>
      <c r="B21" s="55" t="s">
        <v>66</v>
      </c>
      <c r="C21" s="23">
        <v>9000</v>
      </c>
      <c r="D21" s="23"/>
      <c r="E21" s="23">
        <v>3000</v>
      </c>
      <c r="F21" s="23"/>
      <c r="G21" s="23">
        <v>3000</v>
      </c>
      <c r="H21" s="23"/>
      <c r="I21" s="23"/>
      <c r="J21" s="23">
        <f t="shared" si="22"/>
        <v>0</v>
      </c>
      <c r="K21" s="23"/>
      <c r="L21" s="23">
        <v>3000</v>
      </c>
      <c r="M21" s="23">
        <v>3000</v>
      </c>
      <c r="N21" s="23"/>
      <c r="O21" s="23">
        <f t="shared" si="23"/>
        <v>6000</v>
      </c>
      <c r="P21" s="78"/>
      <c r="Q21" s="23">
        <v>3000</v>
      </c>
      <c r="R21" s="23"/>
      <c r="S21" s="23">
        <f t="shared" si="24"/>
        <v>9000</v>
      </c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>
        <f t="shared" si="25"/>
        <v>6000</v>
      </c>
      <c r="AQ21" s="25">
        <f>C21-S21</f>
        <v>0</v>
      </c>
      <c r="AR21" s="131" t="s">
        <v>65</v>
      </c>
      <c r="AS21" s="57" t="s">
        <v>66</v>
      </c>
      <c r="AT21" s="133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</row>
    <row r="22" spans="1:57" s="2" customFormat="1" ht="23.25" customHeight="1" x14ac:dyDescent="0.25">
      <c r="A22" s="73" t="s">
        <v>67</v>
      </c>
      <c r="B22" s="74" t="s">
        <v>68</v>
      </c>
      <c r="C22" s="75">
        <f t="shared" ref="C22:AQ22" si="26">C23+C24</f>
        <v>135000</v>
      </c>
      <c r="D22" s="75">
        <f t="shared" si="26"/>
        <v>0</v>
      </c>
      <c r="E22" s="75">
        <f t="shared" si="26"/>
        <v>45000</v>
      </c>
      <c r="F22" s="75">
        <f>F23+F24</f>
        <v>0</v>
      </c>
      <c r="G22" s="75">
        <f t="shared" ref="G22:K22" si="27">G23+G24</f>
        <v>23412.69</v>
      </c>
      <c r="H22" s="75">
        <f t="shared" si="27"/>
        <v>0</v>
      </c>
      <c r="I22" s="75">
        <f t="shared" si="27"/>
        <v>0</v>
      </c>
      <c r="J22" s="75">
        <f t="shared" si="27"/>
        <v>21587.31</v>
      </c>
      <c r="K22" s="75">
        <f t="shared" si="27"/>
        <v>21587.31</v>
      </c>
      <c r="L22" s="75">
        <f t="shared" si="26"/>
        <v>45000</v>
      </c>
      <c r="M22" s="75">
        <f t="shared" si="26"/>
        <v>23412.69</v>
      </c>
      <c r="N22" s="75">
        <f t="shared" si="26"/>
        <v>0</v>
      </c>
      <c r="O22" s="75">
        <f t="shared" si="26"/>
        <v>68412.69</v>
      </c>
      <c r="P22" s="76">
        <f t="shared" si="26"/>
        <v>0</v>
      </c>
      <c r="Q22" s="75">
        <f t="shared" si="26"/>
        <v>45000</v>
      </c>
      <c r="R22" s="75">
        <f t="shared" si="26"/>
        <v>0</v>
      </c>
      <c r="S22" s="75">
        <f t="shared" si="26"/>
        <v>135000</v>
      </c>
      <c r="T22" s="23">
        <f t="shared" si="26"/>
        <v>0</v>
      </c>
      <c r="U22" s="23">
        <f t="shared" si="26"/>
        <v>0</v>
      </c>
      <c r="V22" s="23">
        <f t="shared" si="26"/>
        <v>0</v>
      </c>
      <c r="W22" s="23">
        <f t="shared" si="26"/>
        <v>0</v>
      </c>
      <c r="X22" s="23">
        <f t="shared" si="26"/>
        <v>0</v>
      </c>
      <c r="Y22" s="23">
        <f t="shared" si="26"/>
        <v>0</v>
      </c>
      <c r="Z22" s="23">
        <f t="shared" si="26"/>
        <v>0</v>
      </c>
      <c r="AA22" s="23">
        <f t="shared" si="26"/>
        <v>0</v>
      </c>
      <c r="AB22" s="23">
        <f t="shared" si="26"/>
        <v>0</v>
      </c>
      <c r="AC22" s="23">
        <f t="shared" si="26"/>
        <v>0</v>
      </c>
      <c r="AD22" s="23">
        <f t="shared" si="26"/>
        <v>0</v>
      </c>
      <c r="AE22" s="23">
        <f t="shared" si="26"/>
        <v>0</v>
      </c>
      <c r="AF22" s="23">
        <f t="shared" si="26"/>
        <v>0</v>
      </c>
      <c r="AG22" s="23">
        <f t="shared" si="26"/>
        <v>0</v>
      </c>
      <c r="AH22" s="23">
        <f t="shared" si="26"/>
        <v>0</v>
      </c>
      <c r="AI22" s="23">
        <f t="shared" si="26"/>
        <v>0</v>
      </c>
      <c r="AJ22" s="23">
        <f t="shared" si="26"/>
        <v>0</v>
      </c>
      <c r="AK22" s="23">
        <f t="shared" si="26"/>
        <v>0</v>
      </c>
      <c r="AL22" s="23">
        <f t="shared" si="26"/>
        <v>0</v>
      </c>
      <c r="AM22" s="23">
        <f t="shared" si="26"/>
        <v>0</v>
      </c>
      <c r="AN22" s="23">
        <f t="shared" si="26"/>
        <v>0</v>
      </c>
      <c r="AO22" s="23">
        <f t="shared" si="26"/>
        <v>0</v>
      </c>
      <c r="AP22" s="23">
        <f t="shared" si="26"/>
        <v>90000</v>
      </c>
      <c r="AQ22" s="25">
        <f t="shared" si="26"/>
        <v>0</v>
      </c>
      <c r="AR22" s="131" t="s">
        <v>67</v>
      </c>
      <c r="AS22" s="57" t="s">
        <v>68</v>
      </c>
      <c r="AT22" s="132">
        <f t="shared" ref="AT22:BE22" si="28">AT23+AT24</f>
        <v>0</v>
      </c>
      <c r="AU22" s="23">
        <f t="shared" si="28"/>
        <v>0</v>
      </c>
      <c r="AV22" s="23">
        <f t="shared" si="28"/>
        <v>0</v>
      </c>
      <c r="AW22" s="23">
        <f t="shared" si="28"/>
        <v>0</v>
      </c>
      <c r="AX22" s="23">
        <f t="shared" si="28"/>
        <v>0</v>
      </c>
      <c r="AY22" s="23">
        <f t="shared" si="28"/>
        <v>0</v>
      </c>
      <c r="AZ22" s="23">
        <f t="shared" si="28"/>
        <v>0</v>
      </c>
      <c r="BA22" s="23">
        <f t="shared" si="28"/>
        <v>0</v>
      </c>
      <c r="BB22" s="23">
        <f t="shared" si="28"/>
        <v>0</v>
      </c>
      <c r="BC22" s="23">
        <f t="shared" si="28"/>
        <v>0</v>
      </c>
      <c r="BD22" s="23">
        <f t="shared" si="28"/>
        <v>0</v>
      </c>
      <c r="BE22" s="23">
        <f t="shared" si="28"/>
        <v>0</v>
      </c>
    </row>
    <row r="23" spans="1:57" s="2" customFormat="1" ht="23.25" customHeight="1" x14ac:dyDescent="0.25">
      <c r="A23" s="136"/>
      <c r="B23" s="55" t="s">
        <v>69</v>
      </c>
      <c r="C23" s="23">
        <v>112500</v>
      </c>
      <c r="D23" s="23"/>
      <c r="E23" s="23">
        <v>22500</v>
      </c>
      <c r="F23" s="23"/>
      <c r="G23" s="23">
        <v>912.68999999999869</v>
      </c>
      <c r="H23" s="23"/>
      <c r="I23" s="23"/>
      <c r="J23" s="23">
        <f t="shared" ref="J23:J25" si="29">E23+F23-G23+H23</f>
        <v>21587.31</v>
      </c>
      <c r="K23" s="23">
        <v>21587.31</v>
      </c>
      <c r="L23" s="23">
        <v>45000</v>
      </c>
      <c r="M23" s="23">
        <v>912.68999999999869</v>
      </c>
      <c r="N23" s="23"/>
      <c r="O23" s="23">
        <f t="shared" ref="O23:O25" si="30">L23+M23-N23</f>
        <v>45912.69</v>
      </c>
      <c r="P23" s="78"/>
      <c r="Q23" s="23">
        <v>45000</v>
      </c>
      <c r="R23" s="23"/>
      <c r="S23" s="23">
        <f t="shared" ref="S23:S25" si="31">I23+J23+O23+Q23</f>
        <v>112500</v>
      </c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>
        <f t="shared" ref="AP23:AP25" si="32">I23+J23+O23</f>
        <v>67500</v>
      </c>
      <c r="AQ23" s="25">
        <f>C23-S23</f>
        <v>0</v>
      </c>
      <c r="AR23" s="137"/>
      <c r="AS23" s="57" t="s">
        <v>69</v>
      </c>
      <c r="AT23" s="133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</row>
    <row r="24" spans="1:57" s="2" customFormat="1" ht="23.25" customHeight="1" x14ac:dyDescent="0.25">
      <c r="A24" s="130"/>
      <c r="B24" s="55" t="s">
        <v>70</v>
      </c>
      <c r="C24" s="23">
        <v>22500</v>
      </c>
      <c r="D24" s="23"/>
      <c r="E24" s="23">
        <v>22500</v>
      </c>
      <c r="F24" s="23"/>
      <c r="G24" s="23">
        <v>22500</v>
      </c>
      <c r="H24" s="23"/>
      <c r="I24" s="23"/>
      <c r="J24" s="23">
        <f t="shared" si="29"/>
        <v>0</v>
      </c>
      <c r="K24" s="23"/>
      <c r="L24" s="23"/>
      <c r="M24" s="23">
        <v>22500</v>
      </c>
      <c r="N24" s="23"/>
      <c r="O24" s="23">
        <f t="shared" si="30"/>
        <v>22500</v>
      </c>
      <c r="P24" s="78"/>
      <c r="Q24" s="23"/>
      <c r="R24" s="23"/>
      <c r="S24" s="23">
        <f t="shared" si="31"/>
        <v>22500</v>
      </c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>
        <f t="shared" si="32"/>
        <v>22500</v>
      </c>
      <c r="AQ24" s="25">
        <f>C24-S24</f>
        <v>0</v>
      </c>
      <c r="AR24" s="131"/>
      <c r="AS24" s="57" t="s">
        <v>70</v>
      </c>
      <c r="AT24" s="133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</row>
    <row r="25" spans="1:57" s="2" customFormat="1" ht="23.25" customHeight="1" x14ac:dyDescent="0.25">
      <c r="A25" s="130" t="s">
        <v>71</v>
      </c>
      <c r="B25" s="55" t="s">
        <v>72</v>
      </c>
      <c r="C25" s="23">
        <v>129000</v>
      </c>
      <c r="D25" s="23"/>
      <c r="E25" s="23">
        <v>43000</v>
      </c>
      <c r="F25" s="23"/>
      <c r="G25" s="23">
        <v>438</v>
      </c>
      <c r="H25" s="23"/>
      <c r="I25" s="23"/>
      <c r="J25" s="23">
        <f t="shared" si="29"/>
        <v>42562</v>
      </c>
      <c r="K25" s="23">
        <v>42562</v>
      </c>
      <c r="L25" s="23">
        <v>43000</v>
      </c>
      <c r="M25" s="23">
        <v>438</v>
      </c>
      <c r="N25" s="23"/>
      <c r="O25" s="23">
        <f t="shared" si="30"/>
        <v>43438</v>
      </c>
      <c r="P25" s="78"/>
      <c r="Q25" s="23">
        <v>43000</v>
      </c>
      <c r="R25" s="23"/>
      <c r="S25" s="23">
        <f t="shared" si="31"/>
        <v>129000</v>
      </c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>
        <f t="shared" si="32"/>
        <v>86000</v>
      </c>
      <c r="AQ25" s="25">
        <f>C25-S25</f>
        <v>0</v>
      </c>
      <c r="AR25" s="131" t="s">
        <v>71</v>
      </c>
      <c r="AS25" s="57" t="s">
        <v>73</v>
      </c>
      <c r="AT25" s="133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</row>
    <row r="26" spans="1:57" s="4" customFormat="1" ht="23.25" customHeight="1" x14ac:dyDescent="0.25">
      <c r="A26" s="150" t="s">
        <v>74</v>
      </c>
      <c r="B26" s="74" t="s">
        <v>75</v>
      </c>
      <c r="C26" s="75">
        <f>C27+C28</f>
        <v>660000</v>
      </c>
      <c r="D26" s="75">
        <f t="shared" ref="D26:AQ26" si="33">D27+D28</f>
        <v>0</v>
      </c>
      <c r="E26" s="75">
        <f t="shared" si="33"/>
        <v>180000</v>
      </c>
      <c r="F26" s="75">
        <f>F27+F28</f>
        <v>0</v>
      </c>
      <c r="G26" s="75">
        <f t="shared" ref="G26:K26" si="34">G27+G28</f>
        <v>1965.390000000014</v>
      </c>
      <c r="H26" s="75">
        <f t="shared" si="34"/>
        <v>0</v>
      </c>
      <c r="I26" s="75">
        <f t="shared" si="34"/>
        <v>0</v>
      </c>
      <c r="J26" s="75">
        <f t="shared" si="34"/>
        <v>178034.61</v>
      </c>
      <c r="K26" s="75">
        <f t="shared" si="34"/>
        <v>178034.61</v>
      </c>
      <c r="L26" s="75">
        <f t="shared" si="33"/>
        <v>260000</v>
      </c>
      <c r="M26" s="75">
        <f t="shared" si="33"/>
        <v>1965.390000000014</v>
      </c>
      <c r="N26" s="75">
        <f t="shared" si="33"/>
        <v>0</v>
      </c>
      <c r="O26" s="75">
        <f t="shared" si="33"/>
        <v>261965.39</v>
      </c>
      <c r="P26" s="76">
        <f t="shared" si="33"/>
        <v>0</v>
      </c>
      <c r="Q26" s="75">
        <f t="shared" si="33"/>
        <v>220000</v>
      </c>
      <c r="R26" s="75">
        <f t="shared" si="33"/>
        <v>0</v>
      </c>
      <c r="S26" s="75">
        <f t="shared" si="33"/>
        <v>660000</v>
      </c>
      <c r="T26" s="23">
        <f t="shared" si="33"/>
        <v>0</v>
      </c>
      <c r="U26" s="23">
        <f t="shared" si="33"/>
        <v>0</v>
      </c>
      <c r="V26" s="23">
        <f t="shared" si="33"/>
        <v>0</v>
      </c>
      <c r="W26" s="23">
        <f t="shared" si="33"/>
        <v>0</v>
      </c>
      <c r="X26" s="23">
        <f t="shared" si="33"/>
        <v>0</v>
      </c>
      <c r="Y26" s="23">
        <f t="shared" si="33"/>
        <v>0</v>
      </c>
      <c r="Z26" s="23">
        <f t="shared" si="33"/>
        <v>0</v>
      </c>
      <c r="AA26" s="23">
        <f t="shared" si="33"/>
        <v>0</v>
      </c>
      <c r="AB26" s="23">
        <f t="shared" si="33"/>
        <v>0</v>
      </c>
      <c r="AC26" s="23">
        <f t="shared" si="33"/>
        <v>0</v>
      </c>
      <c r="AD26" s="23">
        <f t="shared" si="33"/>
        <v>0</v>
      </c>
      <c r="AE26" s="23">
        <f t="shared" si="33"/>
        <v>0</v>
      </c>
      <c r="AF26" s="23">
        <f t="shared" si="33"/>
        <v>0</v>
      </c>
      <c r="AG26" s="23">
        <f t="shared" si="33"/>
        <v>0</v>
      </c>
      <c r="AH26" s="23">
        <f t="shared" si="33"/>
        <v>0</v>
      </c>
      <c r="AI26" s="23">
        <f t="shared" si="33"/>
        <v>0</v>
      </c>
      <c r="AJ26" s="23">
        <f t="shared" si="33"/>
        <v>0</v>
      </c>
      <c r="AK26" s="23">
        <f t="shared" si="33"/>
        <v>0</v>
      </c>
      <c r="AL26" s="23">
        <f t="shared" si="33"/>
        <v>0</v>
      </c>
      <c r="AM26" s="23">
        <f t="shared" si="33"/>
        <v>0</v>
      </c>
      <c r="AN26" s="23">
        <f t="shared" si="33"/>
        <v>0</v>
      </c>
      <c r="AO26" s="23">
        <f t="shared" si="33"/>
        <v>0</v>
      </c>
      <c r="AP26" s="23">
        <f t="shared" si="33"/>
        <v>440000</v>
      </c>
      <c r="AQ26" s="25">
        <f t="shared" si="33"/>
        <v>0</v>
      </c>
      <c r="AR26" s="56"/>
      <c r="AS26" s="57"/>
      <c r="AT26" s="58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</row>
    <row r="27" spans="1:57" s="2" customFormat="1" ht="23.25" customHeight="1" x14ac:dyDescent="0.25">
      <c r="A27" s="130"/>
      <c r="B27" s="55" t="s">
        <v>69</v>
      </c>
      <c r="C27" s="23">
        <v>660000</v>
      </c>
      <c r="D27" s="23"/>
      <c r="E27" s="23">
        <v>180000</v>
      </c>
      <c r="F27" s="23"/>
      <c r="G27" s="23">
        <v>1965.390000000014</v>
      </c>
      <c r="H27" s="23"/>
      <c r="I27" s="23"/>
      <c r="J27" s="23">
        <f t="shared" ref="J27:J38" si="35">E27+F27-G27+H27</f>
        <v>178034.61</v>
      </c>
      <c r="K27" s="23">
        <v>178034.61</v>
      </c>
      <c r="L27" s="23">
        <v>260000</v>
      </c>
      <c r="M27" s="23">
        <v>1965.390000000014</v>
      </c>
      <c r="N27" s="23"/>
      <c r="O27" s="23">
        <f t="shared" ref="O27:O38" si="36">L27+M27-N27</f>
        <v>261965.39</v>
      </c>
      <c r="P27" s="78"/>
      <c r="Q27" s="23">
        <v>220000</v>
      </c>
      <c r="R27" s="23"/>
      <c r="S27" s="23">
        <f t="shared" ref="S27:S38" si="37">I27+J27+O27+Q27</f>
        <v>660000</v>
      </c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>
        <f t="shared" ref="AP27:AP38" si="38">I27+J27+O27</f>
        <v>440000</v>
      </c>
      <c r="AQ27" s="25">
        <f t="shared" ref="AQ27:AQ38" si="39">C27-S27</f>
        <v>0</v>
      </c>
      <c r="AR27" s="131" t="s">
        <v>74</v>
      </c>
      <c r="AS27" s="57" t="s">
        <v>76</v>
      </c>
      <c r="AT27" s="133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</row>
    <row r="28" spans="1:57" s="2" customFormat="1" ht="23.25" customHeight="1" x14ac:dyDescent="0.25">
      <c r="A28" s="130"/>
      <c r="B28" s="55" t="s">
        <v>70</v>
      </c>
      <c r="C28" s="23">
        <v>0</v>
      </c>
      <c r="D28" s="23"/>
      <c r="E28" s="23"/>
      <c r="F28" s="23"/>
      <c r="G28" s="23">
        <v>0</v>
      </c>
      <c r="H28" s="23"/>
      <c r="I28" s="23"/>
      <c r="J28" s="23">
        <f t="shared" si="35"/>
        <v>0</v>
      </c>
      <c r="K28" s="23"/>
      <c r="L28" s="23"/>
      <c r="M28" s="23">
        <v>0</v>
      </c>
      <c r="N28" s="23"/>
      <c r="O28" s="23">
        <f t="shared" si="36"/>
        <v>0</v>
      </c>
      <c r="P28" s="78"/>
      <c r="Q28" s="23"/>
      <c r="R28" s="23"/>
      <c r="S28" s="23">
        <f t="shared" si="37"/>
        <v>0</v>
      </c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>
        <f t="shared" si="38"/>
        <v>0</v>
      </c>
      <c r="AQ28" s="25">
        <f t="shared" si="39"/>
        <v>0</v>
      </c>
      <c r="AR28" s="131"/>
      <c r="AS28" s="57" t="s">
        <v>77</v>
      </c>
      <c r="AT28" s="133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</row>
    <row r="29" spans="1:57" s="48" customFormat="1" ht="23.25" customHeight="1" x14ac:dyDescent="0.25">
      <c r="A29" s="41" t="s">
        <v>78</v>
      </c>
      <c r="B29" s="42" t="s">
        <v>79</v>
      </c>
      <c r="C29" s="33">
        <v>480000</v>
      </c>
      <c r="D29" s="33"/>
      <c r="E29" s="33">
        <v>160000</v>
      </c>
      <c r="F29" s="33"/>
      <c r="G29" s="33">
        <v>103206.04000000001</v>
      </c>
      <c r="H29" s="33"/>
      <c r="I29" s="33"/>
      <c r="J29" s="23">
        <f t="shared" si="35"/>
        <v>56793.959999999992</v>
      </c>
      <c r="K29" s="33">
        <v>56793.959999999992</v>
      </c>
      <c r="L29" s="33">
        <v>160000</v>
      </c>
      <c r="M29" s="33">
        <v>103206.04000000001</v>
      </c>
      <c r="N29" s="33"/>
      <c r="O29" s="23">
        <f t="shared" si="36"/>
        <v>263206.04000000004</v>
      </c>
      <c r="P29" s="43"/>
      <c r="Q29" s="33">
        <v>160000</v>
      </c>
      <c r="R29" s="33"/>
      <c r="S29" s="23">
        <f t="shared" si="37"/>
        <v>480000</v>
      </c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23">
        <f t="shared" si="38"/>
        <v>320000</v>
      </c>
      <c r="AQ29" s="25">
        <f t="shared" si="39"/>
        <v>0</v>
      </c>
      <c r="AR29" s="44" t="s">
        <v>78</v>
      </c>
      <c r="AS29" s="45" t="s">
        <v>79</v>
      </c>
      <c r="AT29" s="46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</row>
    <row r="30" spans="1:57" s="48" customFormat="1" ht="23.25" customHeight="1" x14ac:dyDescent="0.25">
      <c r="A30" s="41" t="s">
        <v>80</v>
      </c>
      <c r="B30" s="42" t="s">
        <v>81</v>
      </c>
      <c r="C30" s="33">
        <v>69000</v>
      </c>
      <c r="D30" s="33"/>
      <c r="E30" s="33">
        <v>23000</v>
      </c>
      <c r="F30" s="33"/>
      <c r="G30" s="33">
        <v>23000</v>
      </c>
      <c r="H30" s="33"/>
      <c r="I30" s="33"/>
      <c r="J30" s="23">
        <f t="shared" si="35"/>
        <v>0</v>
      </c>
      <c r="K30" s="33"/>
      <c r="L30" s="33">
        <v>23000</v>
      </c>
      <c r="M30" s="33">
        <v>23000</v>
      </c>
      <c r="N30" s="33"/>
      <c r="O30" s="23">
        <f t="shared" si="36"/>
        <v>46000</v>
      </c>
      <c r="P30" s="43"/>
      <c r="Q30" s="33">
        <v>23000</v>
      </c>
      <c r="R30" s="33"/>
      <c r="S30" s="23">
        <f t="shared" si="37"/>
        <v>69000</v>
      </c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23">
        <f t="shared" si="38"/>
        <v>46000</v>
      </c>
      <c r="AQ30" s="25">
        <f t="shared" si="39"/>
        <v>0</v>
      </c>
      <c r="AR30" s="44" t="s">
        <v>80</v>
      </c>
      <c r="AS30" s="45" t="s">
        <v>81</v>
      </c>
      <c r="AT30" s="46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</row>
    <row r="31" spans="1:57" s="48" customFormat="1" ht="23.25" customHeight="1" x14ac:dyDescent="0.25">
      <c r="A31" s="41" t="s">
        <v>82</v>
      </c>
      <c r="B31" s="42" t="s">
        <v>83</v>
      </c>
      <c r="C31" s="33">
        <v>9000</v>
      </c>
      <c r="D31" s="33"/>
      <c r="E31" s="33">
        <v>3000</v>
      </c>
      <c r="F31" s="33"/>
      <c r="G31" s="33">
        <v>3000</v>
      </c>
      <c r="H31" s="33"/>
      <c r="I31" s="33"/>
      <c r="J31" s="23">
        <f t="shared" si="35"/>
        <v>0</v>
      </c>
      <c r="K31" s="33"/>
      <c r="L31" s="33">
        <v>3000</v>
      </c>
      <c r="M31" s="33">
        <v>3000</v>
      </c>
      <c r="N31" s="33"/>
      <c r="O31" s="23">
        <f t="shared" si="36"/>
        <v>6000</v>
      </c>
      <c r="P31" s="43"/>
      <c r="Q31" s="33">
        <v>3000</v>
      </c>
      <c r="R31" s="33"/>
      <c r="S31" s="23">
        <f t="shared" si="37"/>
        <v>9000</v>
      </c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23">
        <f t="shared" si="38"/>
        <v>6000</v>
      </c>
      <c r="AQ31" s="25">
        <f t="shared" si="39"/>
        <v>0</v>
      </c>
      <c r="AR31" s="44" t="s">
        <v>82</v>
      </c>
      <c r="AS31" s="45" t="s">
        <v>83</v>
      </c>
      <c r="AT31" s="46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</row>
    <row r="32" spans="1:57" s="48" customFormat="1" ht="23.25" customHeight="1" x14ac:dyDescent="0.25">
      <c r="A32" s="41" t="s">
        <v>84</v>
      </c>
      <c r="B32" s="138" t="s">
        <v>85</v>
      </c>
      <c r="C32" s="33">
        <v>0</v>
      </c>
      <c r="D32" s="33"/>
      <c r="E32" s="33"/>
      <c r="F32" s="33"/>
      <c r="G32" s="33">
        <v>0</v>
      </c>
      <c r="H32" s="33"/>
      <c r="I32" s="33"/>
      <c r="J32" s="23">
        <f t="shared" si="35"/>
        <v>0</v>
      </c>
      <c r="K32" s="33"/>
      <c r="L32" s="33"/>
      <c r="M32" s="33">
        <v>0</v>
      </c>
      <c r="N32" s="33"/>
      <c r="O32" s="23">
        <f t="shared" si="36"/>
        <v>0</v>
      </c>
      <c r="P32" s="43"/>
      <c r="Q32" s="33"/>
      <c r="R32" s="33"/>
      <c r="S32" s="23">
        <f t="shared" si="37"/>
        <v>0</v>
      </c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23">
        <f t="shared" si="38"/>
        <v>0</v>
      </c>
      <c r="AQ32" s="25">
        <f t="shared" si="39"/>
        <v>0</v>
      </c>
      <c r="AR32" s="44" t="s">
        <v>84</v>
      </c>
      <c r="AS32" s="138" t="s">
        <v>85</v>
      </c>
      <c r="AT32" s="46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</row>
    <row r="33" spans="1:57" s="48" customFormat="1" ht="23.25" customHeight="1" x14ac:dyDescent="0.25">
      <c r="A33" s="41" t="s">
        <v>86</v>
      </c>
      <c r="B33" s="42" t="s">
        <v>87</v>
      </c>
      <c r="C33" s="33">
        <v>171000</v>
      </c>
      <c r="D33" s="33"/>
      <c r="E33" s="33">
        <v>57000</v>
      </c>
      <c r="F33" s="33"/>
      <c r="G33" s="33">
        <v>38211.18</v>
      </c>
      <c r="H33" s="33"/>
      <c r="I33" s="33"/>
      <c r="J33" s="23">
        <f t="shared" si="35"/>
        <v>18788.82</v>
      </c>
      <c r="K33" s="33">
        <v>18788.82</v>
      </c>
      <c r="L33" s="33">
        <v>57000</v>
      </c>
      <c r="M33" s="33">
        <v>38211.18</v>
      </c>
      <c r="N33" s="33"/>
      <c r="O33" s="23">
        <f t="shared" si="36"/>
        <v>95211.18</v>
      </c>
      <c r="P33" s="43"/>
      <c r="Q33" s="33">
        <v>57000</v>
      </c>
      <c r="R33" s="33"/>
      <c r="S33" s="23">
        <f t="shared" si="37"/>
        <v>171000</v>
      </c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23">
        <f t="shared" si="38"/>
        <v>114000</v>
      </c>
      <c r="AQ33" s="25">
        <f t="shared" si="39"/>
        <v>0</v>
      </c>
      <c r="AR33" s="44" t="s">
        <v>86</v>
      </c>
      <c r="AS33" s="45" t="s">
        <v>87</v>
      </c>
      <c r="AT33" s="46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</row>
    <row r="34" spans="1:57" s="143" customFormat="1" ht="23.25" customHeight="1" x14ac:dyDescent="0.25">
      <c r="A34" s="139" t="s">
        <v>88</v>
      </c>
      <c r="B34" s="55" t="s">
        <v>89</v>
      </c>
      <c r="C34" s="23">
        <v>12000</v>
      </c>
      <c r="D34" s="23"/>
      <c r="E34" s="23">
        <v>6000</v>
      </c>
      <c r="F34" s="23"/>
      <c r="G34" s="23">
        <v>6000</v>
      </c>
      <c r="H34" s="23"/>
      <c r="I34" s="23"/>
      <c r="J34" s="23">
        <f t="shared" si="35"/>
        <v>0</v>
      </c>
      <c r="K34" s="23"/>
      <c r="L34" s="23">
        <v>6000</v>
      </c>
      <c r="M34" s="23">
        <v>6000</v>
      </c>
      <c r="N34" s="23"/>
      <c r="O34" s="23">
        <f t="shared" si="36"/>
        <v>12000</v>
      </c>
      <c r="P34" s="78"/>
      <c r="Q34" s="23"/>
      <c r="R34" s="23"/>
      <c r="S34" s="23">
        <f t="shared" si="37"/>
        <v>12000</v>
      </c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>
        <f t="shared" si="38"/>
        <v>12000</v>
      </c>
      <c r="AQ34" s="25">
        <f t="shared" si="39"/>
        <v>0</v>
      </c>
      <c r="AR34" s="140" t="s">
        <v>88</v>
      </c>
      <c r="AS34" s="57" t="s">
        <v>89</v>
      </c>
      <c r="AT34" s="141"/>
      <c r="AU34" s="134"/>
      <c r="AV34" s="134"/>
      <c r="AW34" s="142"/>
      <c r="AX34" s="142"/>
      <c r="AY34" s="142"/>
      <c r="AZ34" s="142"/>
      <c r="BA34" s="142"/>
      <c r="BB34" s="142"/>
      <c r="BC34" s="142"/>
      <c r="BD34" s="142"/>
      <c r="BE34" s="142"/>
    </row>
    <row r="35" spans="1:57" s="143" customFormat="1" ht="23.25" customHeight="1" x14ac:dyDescent="0.25">
      <c r="A35" s="139" t="s">
        <v>90</v>
      </c>
      <c r="B35" s="55" t="s">
        <v>91</v>
      </c>
      <c r="C35" s="23">
        <v>2000</v>
      </c>
      <c r="D35" s="23"/>
      <c r="E35" s="23">
        <v>1000</v>
      </c>
      <c r="F35" s="23"/>
      <c r="G35" s="23">
        <v>1000</v>
      </c>
      <c r="H35" s="23"/>
      <c r="I35" s="23"/>
      <c r="J35" s="23">
        <f t="shared" si="35"/>
        <v>0</v>
      </c>
      <c r="K35" s="23"/>
      <c r="L35" s="23">
        <v>1000</v>
      </c>
      <c r="M35" s="23">
        <v>1000</v>
      </c>
      <c r="N35" s="23"/>
      <c r="O35" s="23">
        <f t="shared" si="36"/>
        <v>2000</v>
      </c>
      <c r="P35" s="78"/>
      <c r="Q35" s="23"/>
      <c r="R35" s="23"/>
      <c r="S35" s="23">
        <f t="shared" si="37"/>
        <v>2000</v>
      </c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>
        <f t="shared" si="38"/>
        <v>2000</v>
      </c>
      <c r="AQ35" s="25">
        <f t="shared" si="39"/>
        <v>0</v>
      </c>
      <c r="AR35" s="140" t="s">
        <v>90</v>
      </c>
      <c r="AS35" s="57" t="s">
        <v>91</v>
      </c>
      <c r="AT35" s="141"/>
      <c r="AU35" s="134"/>
      <c r="AV35" s="134"/>
      <c r="AW35" s="142"/>
      <c r="AX35" s="142"/>
      <c r="AY35" s="142"/>
      <c r="AZ35" s="142"/>
      <c r="BA35" s="142"/>
      <c r="BB35" s="142"/>
      <c r="BC35" s="142"/>
      <c r="BD35" s="142"/>
      <c r="BE35" s="142"/>
    </row>
    <row r="36" spans="1:57" s="143" customFormat="1" ht="23.25" customHeight="1" x14ac:dyDescent="0.25">
      <c r="A36" s="139" t="s">
        <v>92</v>
      </c>
      <c r="B36" s="55" t="s">
        <v>93</v>
      </c>
      <c r="C36" s="23">
        <v>33000</v>
      </c>
      <c r="D36" s="23"/>
      <c r="E36" s="23">
        <v>11000</v>
      </c>
      <c r="F36" s="23"/>
      <c r="G36" s="23">
        <v>11000</v>
      </c>
      <c r="H36" s="23"/>
      <c r="I36" s="23"/>
      <c r="J36" s="23">
        <f t="shared" si="35"/>
        <v>0</v>
      </c>
      <c r="K36" s="23"/>
      <c r="L36" s="23">
        <v>11000</v>
      </c>
      <c r="M36" s="23">
        <v>11000</v>
      </c>
      <c r="N36" s="23"/>
      <c r="O36" s="23">
        <f t="shared" si="36"/>
        <v>22000</v>
      </c>
      <c r="P36" s="78"/>
      <c r="Q36" s="23">
        <v>11000</v>
      </c>
      <c r="R36" s="23"/>
      <c r="S36" s="23">
        <f t="shared" si="37"/>
        <v>33000</v>
      </c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>
        <f t="shared" si="38"/>
        <v>22000</v>
      </c>
      <c r="AQ36" s="25">
        <f t="shared" si="39"/>
        <v>0</v>
      </c>
      <c r="AR36" s="140" t="s">
        <v>92</v>
      </c>
      <c r="AS36" s="57" t="s">
        <v>93</v>
      </c>
      <c r="AT36" s="141"/>
      <c r="AU36" s="134"/>
      <c r="AV36" s="134"/>
      <c r="AW36" s="142"/>
      <c r="AX36" s="142"/>
      <c r="AY36" s="142"/>
      <c r="AZ36" s="142"/>
      <c r="BA36" s="142"/>
      <c r="BB36" s="142"/>
      <c r="BC36" s="142"/>
      <c r="BD36" s="142"/>
      <c r="BE36" s="142"/>
    </row>
    <row r="37" spans="1:57" s="48" customFormat="1" ht="23.25" customHeight="1" x14ac:dyDescent="0.25">
      <c r="A37" s="41" t="s">
        <v>94</v>
      </c>
      <c r="B37" s="42" t="s">
        <v>95</v>
      </c>
      <c r="C37" s="33">
        <v>18000</v>
      </c>
      <c r="D37" s="33"/>
      <c r="E37" s="33">
        <v>7000</v>
      </c>
      <c r="F37" s="33"/>
      <c r="G37" s="33">
        <v>7000</v>
      </c>
      <c r="H37" s="33"/>
      <c r="I37" s="33"/>
      <c r="J37" s="23">
        <f t="shared" si="35"/>
        <v>0</v>
      </c>
      <c r="K37" s="33"/>
      <c r="L37" s="33">
        <v>7000</v>
      </c>
      <c r="M37" s="33">
        <v>7000</v>
      </c>
      <c r="N37" s="33"/>
      <c r="O37" s="23">
        <f t="shared" si="36"/>
        <v>14000</v>
      </c>
      <c r="P37" s="43"/>
      <c r="Q37" s="33">
        <v>4000</v>
      </c>
      <c r="R37" s="33"/>
      <c r="S37" s="23">
        <f t="shared" si="37"/>
        <v>18000</v>
      </c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23">
        <f t="shared" si="38"/>
        <v>14000</v>
      </c>
      <c r="AQ37" s="25">
        <f t="shared" si="39"/>
        <v>0</v>
      </c>
      <c r="AR37" s="44"/>
      <c r="AS37" s="45"/>
      <c r="AT37" s="46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</row>
    <row r="38" spans="1:57" s="4" customFormat="1" ht="23.25" customHeight="1" x14ac:dyDescent="0.25">
      <c r="A38" s="54" t="s">
        <v>96</v>
      </c>
      <c r="B38" s="55" t="s">
        <v>97</v>
      </c>
      <c r="C38" s="23">
        <v>165000</v>
      </c>
      <c r="D38" s="23"/>
      <c r="E38" s="23">
        <v>55000</v>
      </c>
      <c r="F38" s="23"/>
      <c r="G38" s="23">
        <v>7855.0999999999985</v>
      </c>
      <c r="H38" s="23"/>
      <c r="I38" s="23"/>
      <c r="J38" s="23">
        <f t="shared" si="35"/>
        <v>47144.9</v>
      </c>
      <c r="K38" s="23">
        <v>47144.9</v>
      </c>
      <c r="L38" s="23">
        <v>55000</v>
      </c>
      <c r="M38" s="23">
        <v>7855.0999999999985</v>
      </c>
      <c r="N38" s="23"/>
      <c r="O38" s="23">
        <f t="shared" si="36"/>
        <v>62855.1</v>
      </c>
      <c r="P38" s="78"/>
      <c r="Q38" s="23">
        <v>55000</v>
      </c>
      <c r="R38" s="23"/>
      <c r="S38" s="23">
        <f t="shared" si="37"/>
        <v>165000</v>
      </c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>
        <f t="shared" si="38"/>
        <v>110000</v>
      </c>
      <c r="AQ38" s="25">
        <f t="shared" si="39"/>
        <v>0</v>
      </c>
      <c r="AR38" s="56"/>
      <c r="AS38" s="57"/>
      <c r="AT38" s="58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</row>
    <row r="39" spans="1:57" ht="23.25" customHeight="1" x14ac:dyDescent="0.25">
      <c r="A39" s="60">
        <v>2</v>
      </c>
      <c r="B39" s="15" t="s">
        <v>98</v>
      </c>
      <c r="C39" s="61">
        <f t="shared" ref="C39:BE39" si="40">C40</f>
        <v>5661000</v>
      </c>
      <c r="D39" s="61">
        <f t="shared" si="40"/>
        <v>0</v>
      </c>
      <c r="E39" s="61">
        <f t="shared" si="40"/>
        <v>1974000</v>
      </c>
      <c r="F39" s="61">
        <f>F40</f>
        <v>0</v>
      </c>
      <c r="G39" s="61">
        <f t="shared" si="40"/>
        <v>13.260000000009313</v>
      </c>
      <c r="H39" s="61">
        <f t="shared" si="40"/>
        <v>0</v>
      </c>
      <c r="I39" s="61">
        <f t="shared" si="40"/>
        <v>0</v>
      </c>
      <c r="J39" s="128">
        <f t="shared" si="40"/>
        <v>1973986.74</v>
      </c>
      <c r="K39" s="128">
        <f t="shared" si="40"/>
        <v>1973986.74</v>
      </c>
      <c r="L39" s="128">
        <f t="shared" si="40"/>
        <v>1975000</v>
      </c>
      <c r="M39" s="128">
        <f t="shared" si="40"/>
        <v>13.260000000009313</v>
      </c>
      <c r="N39" s="128">
        <f t="shared" si="40"/>
        <v>0</v>
      </c>
      <c r="O39" s="128">
        <f t="shared" si="40"/>
        <v>1975013.26</v>
      </c>
      <c r="P39" s="129">
        <f t="shared" si="40"/>
        <v>0</v>
      </c>
      <c r="Q39" s="128">
        <f t="shared" si="40"/>
        <v>1712000</v>
      </c>
      <c r="R39" s="128">
        <f t="shared" si="40"/>
        <v>0</v>
      </c>
      <c r="S39" s="128">
        <f t="shared" si="40"/>
        <v>5661000</v>
      </c>
      <c r="T39" s="61">
        <f t="shared" si="40"/>
        <v>0</v>
      </c>
      <c r="U39" s="61">
        <f t="shared" si="40"/>
        <v>0</v>
      </c>
      <c r="V39" s="61">
        <f t="shared" si="40"/>
        <v>0</v>
      </c>
      <c r="W39" s="61">
        <f t="shared" si="40"/>
        <v>0</v>
      </c>
      <c r="X39" s="61">
        <f t="shared" si="40"/>
        <v>0</v>
      </c>
      <c r="Y39" s="61">
        <f t="shared" si="40"/>
        <v>0</v>
      </c>
      <c r="Z39" s="61">
        <f t="shared" si="40"/>
        <v>0</v>
      </c>
      <c r="AA39" s="61">
        <f t="shared" si="40"/>
        <v>0</v>
      </c>
      <c r="AB39" s="61">
        <f t="shared" si="40"/>
        <v>0</v>
      </c>
      <c r="AC39" s="61">
        <f t="shared" si="40"/>
        <v>0</v>
      </c>
      <c r="AD39" s="61">
        <f t="shared" si="40"/>
        <v>0</v>
      </c>
      <c r="AE39" s="61">
        <f t="shared" si="40"/>
        <v>0</v>
      </c>
      <c r="AF39" s="61">
        <f t="shared" si="40"/>
        <v>0</v>
      </c>
      <c r="AG39" s="61">
        <f t="shared" si="40"/>
        <v>0</v>
      </c>
      <c r="AH39" s="61">
        <f t="shared" si="40"/>
        <v>0</v>
      </c>
      <c r="AI39" s="61">
        <f t="shared" si="40"/>
        <v>0</v>
      </c>
      <c r="AJ39" s="61">
        <f t="shared" si="40"/>
        <v>0</v>
      </c>
      <c r="AK39" s="61">
        <f t="shared" si="40"/>
        <v>0</v>
      </c>
      <c r="AL39" s="61">
        <f t="shared" si="40"/>
        <v>0</v>
      </c>
      <c r="AM39" s="61">
        <f t="shared" si="40"/>
        <v>0</v>
      </c>
      <c r="AN39" s="61">
        <f t="shared" si="40"/>
        <v>0</v>
      </c>
      <c r="AO39" s="61">
        <f t="shared" si="40"/>
        <v>0</v>
      </c>
      <c r="AP39" s="61">
        <f t="shared" si="40"/>
        <v>3949000</v>
      </c>
      <c r="AQ39" s="61">
        <f t="shared" si="40"/>
        <v>0</v>
      </c>
      <c r="AR39" s="62">
        <v>2</v>
      </c>
      <c r="AS39" s="15" t="s">
        <v>98</v>
      </c>
      <c r="AT39" s="63">
        <f t="shared" si="40"/>
        <v>0</v>
      </c>
      <c r="AU39" s="61">
        <f t="shared" si="40"/>
        <v>0</v>
      </c>
      <c r="AV39" s="61">
        <f t="shared" si="40"/>
        <v>0</v>
      </c>
      <c r="AW39" s="61">
        <f t="shared" si="40"/>
        <v>0</v>
      </c>
      <c r="AX39" s="61">
        <f t="shared" si="40"/>
        <v>0</v>
      </c>
      <c r="AY39" s="61">
        <f t="shared" si="40"/>
        <v>0</v>
      </c>
      <c r="AZ39" s="61">
        <f t="shared" si="40"/>
        <v>0</v>
      </c>
      <c r="BA39" s="61">
        <f t="shared" si="40"/>
        <v>0</v>
      </c>
      <c r="BB39" s="61">
        <f t="shared" si="40"/>
        <v>0</v>
      </c>
      <c r="BC39" s="61">
        <f t="shared" si="40"/>
        <v>0</v>
      </c>
      <c r="BD39" s="61">
        <f t="shared" si="40"/>
        <v>0</v>
      </c>
      <c r="BE39" s="61">
        <f t="shared" si="40"/>
        <v>0</v>
      </c>
    </row>
    <row r="40" spans="1:57" s="72" customFormat="1" ht="23.25" customHeight="1" x14ac:dyDescent="0.25">
      <c r="A40" s="64"/>
      <c r="B40" s="21" t="s">
        <v>44</v>
      </c>
      <c r="C40" s="65">
        <v>5661000</v>
      </c>
      <c r="D40" s="65"/>
      <c r="E40" s="65">
        <v>1974000</v>
      </c>
      <c r="F40" s="66"/>
      <c r="G40" s="66">
        <v>13.260000000009313</v>
      </c>
      <c r="H40" s="66"/>
      <c r="I40" s="66"/>
      <c r="J40" s="23">
        <f>E40+F40-G40+H40</f>
        <v>1973986.74</v>
      </c>
      <c r="K40" s="66">
        <v>1973986.74</v>
      </c>
      <c r="L40" s="66">
        <v>1975000</v>
      </c>
      <c r="M40" s="66">
        <v>13.260000000009313</v>
      </c>
      <c r="N40" s="66"/>
      <c r="O40" s="23">
        <f>L40+M40-N40</f>
        <v>1975013.26</v>
      </c>
      <c r="P40" s="120"/>
      <c r="Q40" s="66">
        <v>1712000</v>
      </c>
      <c r="R40" s="66"/>
      <c r="S40" s="23">
        <f>I40+J40+O40+Q40</f>
        <v>5661000</v>
      </c>
      <c r="T40" s="66"/>
      <c r="U40" s="67"/>
      <c r="V40" s="66"/>
      <c r="W40" s="24"/>
      <c r="X40" s="66"/>
      <c r="Y40" s="24"/>
      <c r="Z40" s="23"/>
      <c r="AA40" s="23"/>
      <c r="AB40" s="23"/>
      <c r="AC40" s="67"/>
      <c r="AD40" s="66"/>
      <c r="AE40" s="66"/>
      <c r="AF40" s="66"/>
      <c r="AG40" s="67"/>
      <c r="AH40" s="23"/>
      <c r="AI40" s="23"/>
      <c r="AJ40" s="66"/>
      <c r="AK40" s="66"/>
      <c r="AL40" s="66"/>
      <c r="AM40" s="66"/>
      <c r="AN40" s="66"/>
      <c r="AO40" s="23"/>
      <c r="AP40" s="23">
        <f>I40+J40+O40</f>
        <v>3949000</v>
      </c>
      <c r="AQ40" s="25">
        <f>C40-S40</f>
        <v>0</v>
      </c>
      <c r="AR40" s="68"/>
      <c r="AS40" s="69" t="s">
        <v>44</v>
      </c>
      <c r="AT40" s="70"/>
      <c r="AU40" s="28"/>
      <c r="AV40" s="28"/>
      <c r="AW40" s="71"/>
      <c r="AX40" s="71"/>
      <c r="AY40" s="71"/>
      <c r="AZ40" s="71"/>
      <c r="BA40" s="71"/>
      <c r="BB40" s="71"/>
      <c r="BC40" s="71"/>
      <c r="BD40" s="71"/>
      <c r="BE40" s="71"/>
    </row>
    <row r="41" spans="1:57" ht="23.25" customHeight="1" x14ac:dyDescent="0.25">
      <c r="A41" s="14">
        <v>3</v>
      </c>
      <c r="B41" s="15" t="s">
        <v>99</v>
      </c>
      <c r="C41" s="16">
        <f>C42+C50+C53+C56+C57</f>
        <v>4365000</v>
      </c>
      <c r="D41" s="16">
        <f t="shared" ref="D41:AQ41" si="41">D42+D50+D53+D56+D57</f>
        <v>0</v>
      </c>
      <c r="E41" s="16">
        <f t="shared" si="41"/>
        <v>1388000</v>
      </c>
      <c r="F41" s="16">
        <f>F42+F50+F53+F56+F57</f>
        <v>201000</v>
      </c>
      <c r="G41" s="16">
        <f t="shared" ref="G41:K41" si="42">G42+G50+G53+G56+G57</f>
        <v>35549.470000000059</v>
      </c>
      <c r="H41" s="16">
        <f t="shared" si="42"/>
        <v>0</v>
      </c>
      <c r="I41" s="16">
        <f t="shared" si="42"/>
        <v>0</v>
      </c>
      <c r="J41" s="126">
        <f t="shared" si="42"/>
        <v>1553450.5299999998</v>
      </c>
      <c r="K41" s="126">
        <f t="shared" si="42"/>
        <v>1553450.5299999998</v>
      </c>
      <c r="L41" s="126">
        <f t="shared" si="41"/>
        <v>1388000</v>
      </c>
      <c r="M41" s="126">
        <f t="shared" si="41"/>
        <v>35549.470000000059</v>
      </c>
      <c r="N41" s="126">
        <f t="shared" si="41"/>
        <v>0</v>
      </c>
      <c r="O41" s="126">
        <f t="shared" si="41"/>
        <v>1423549.4700000002</v>
      </c>
      <c r="P41" s="127">
        <f t="shared" si="41"/>
        <v>0</v>
      </c>
      <c r="Q41" s="126">
        <f t="shared" si="41"/>
        <v>1258000</v>
      </c>
      <c r="R41" s="126">
        <f t="shared" si="41"/>
        <v>0</v>
      </c>
      <c r="S41" s="126">
        <f t="shared" si="41"/>
        <v>4235000</v>
      </c>
      <c r="T41" s="16">
        <f t="shared" si="41"/>
        <v>0</v>
      </c>
      <c r="U41" s="16">
        <f t="shared" si="41"/>
        <v>0</v>
      </c>
      <c r="V41" s="16">
        <f t="shared" si="41"/>
        <v>0</v>
      </c>
      <c r="W41" s="16">
        <f t="shared" si="41"/>
        <v>0</v>
      </c>
      <c r="X41" s="16">
        <f t="shared" si="41"/>
        <v>0</v>
      </c>
      <c r="Y41" s="16">
        <f t="shared" si="41"/>
        <v>0</v>
      </c>
      <c r="Z41" s="16">
        <f t="shared" si="41"/>
        <v>0</v>
      </c>
      <c r="AA41" s="16">
        <f t="shared" si="41"/>
        <v>0</v>
      </c>
      <c r="AB41" s="16">
        <f t="shared" si="41"/>
        <v>0</v>
      </c>
      <c r="AC41" s="16">
        <f t="shared" si="41"/>
        <v>0</v>
      </c>
      <c r="AD41" s="16">
        <f t="shared" si="41"/>
        <v>0</v>
      </c>
      <c r="AE41" s="16">
        <f t="shared" si="41"/>
        <v>0</v>
      </c>
      <c r="AF41" s="16">
        <f t="shared" si="41"/>
        <v>0</v>
      </c>
      <c r="AG41" s="16">
        <f t="shared" si="41"/>
        <v>0</v>
      </c>
      <c r="AH41" s="16">
        <f t="shared" si="41"/>
        <v>0</v>
      </c>
      <c r="AI41" s="16">
        <f t="shared" si="41"/>
        <v>0</v>
      </c>
      <c r="AJ41" s="16">
        <f t="shared" si="41"/>
        <v>0</v>
      </c>
      <c r="AK41" s="16">
        <f t="shared" si="41"/>
        <v>0</v>
      </c>
      <c r="AL41" s="16">
        <f t="shared" si="41"/>
        <v>0</v>
      </c>
      <c r="AM41" s="16">
        <f t="shared" si="41"/>
        <v>0</v>
      </c>
      <c r="AN41" s="16">
        <f t="shared" si="41"/>
        <v>0</v>
      </c>
      <c r="AO41" s="16">
        <f t="shared" si="41"/>
        <v>0</v>
      </c>
      <c r="AP41" s="16">
        <f t="shared" si="41"/>
        <v>2977000</v>
      </c>
      <c r="AQ41" s="16">
        <f t="shared" si="41"/>
        <v>130000</v>
      </c>
      <c r="AR41" s="17">
        <v>3</v>
      </c>
      <c r="AS41" s="15" t="s">
        <v>99</v>
      </c>
      <c r="AT41" s="19">
        <f t="shared" ref="AT41:BE41" si="43">AT42+AT50+AT55+AT56+AT57</f>
        <v>0</v>
      </c>
      <c r="AU41" s="16">
        <f t="shared" si="43"/>
        <v>0</v>
      </c>
      <c r="AV41" s="16">
        <f t="shared" si="43"/>
        <v>0</v>
      </c>
      <c r="AW41" s="16">
        <f t="shared" si="43"/>
        <v>0</v>
      </c>
      <c r="AX41" s="16">
        <f t="shared" si="43"/>
        <v>0</v>
      </c>
      <c r="AY41" s="16">
        <f t="shared" si="43"/>
        <v>0</v>
      </c>
      <c r="AZ41" s="16">
        <f t="shared" si="43"/>
        <v>0</v>
      </c>
      <c r="BA41" s="16">
        <f t="shared" si="43"/>
        <v>0</v>
      </c>
      <c r="BB41" s="16">
        <f t="shared" si="43"/>
        <v>0</v>
      </c>
      <c r="BC41" s="16">
        <f t="shared" si="43"/>
        <v>0</v>
      </c>
      <c r="BD41" s="16">
        <f t="shared" si="43"/>
        <v>0</v>
      </c>
      <c r="BE41" s="16">
        <f t="shared" si="43"/>
        <v>0</v>
      </c>
    </row>
    <row r="42" spans="1:57" s="2" customFormat="1" ht="23.25" customHeight="1" x14ac:dyDescent="0.25">
      <c r="A42" s="150"/>
      <c r="B42" s="74" t="s">
        <v>100</v>
      </c>
      <c r="C42" s="75">
        <f t="shared" ref="C42:AQ42" si="44">C43+C44+C47</f>
        <v>3423000</v>
      </c>
      <c r="D42" s="75">
        <f t="shared" si="44"/>
        <v>0</v>
      </c>
      <c r="E42" s="75">
        <f t="shared" si="44"/>
        <v>1141000</v>
      </c>
      <c r="F42" s="75">
        <f>F43+F44+F47</f>
        <v>0</v>
      </c>
      <c r="G42" s="75">
        <f t="shared" ref="G42:K42" si="45">G43+G44+G47</f>
        <v>31249.450000000052</v>
      </c>
      <c r="H42" s="75">
        <f t="shared" si="45"/>
        <v>0</v>
      </c>
      <c r="I42" s="75">
        <f t="shared" si="45"/>
        <v>0</v>
      </c>
      <c r="J42" s="75">
        <f t="shared" si="45"/>
        <v>1109750.5499999998</v>
      </c>
      <c r="K42" s="75">
        <f t="shared" si="45"/>
        <v>1109750.5499999998</v>
      </c>
      <c r="L42" s="75">
        <f t="shared" si="44"/>
        <v>1141000</v>
      </c>
      <c r="M42" s="75">
        <f t="shared" si="44"/>
        <v>31249.450000000052</v>
      </c>
      <c r="N42" s="75">
        <f t="shared" si="44"/>
        <v>0</v>
      </c>
      <c r="O42" s="75">
        <f t="shared" si="44"/>
        <v>1172249.4500000002</v>
      </c>
      <c r="P42" s="76">
        <f t="shared" si="44"/>
        <v>0</v>
      </c>
      <c r="Q42" s="75">
        <f t="shared" si="44"/>
        <v>1029000</v>
      </c>
      <c r="R42" s="75">
        <f t="shared" si="44"/>
        <v>0</v>
      </c>
      <c r="S42" s="75">
        <f t="shared" si="44"/>
        <v>3311000</v>
      </c>
      <c r="T42" s="23">
        <f t="shared" si="44"/>
        <v>0</v>
      </c>
      <c r="U42" s="23">
        <f t="shared" si="44"/>
        <v>0</v>
      </c>
      <c r="V42" s="23">
        <f t="shared" si="44"/>
        <v>0</v>
      </c>
      <c r="W42" s="23">
        <f t="shared" si="44"/>
        <v>0</v>
      </c>
      <c r="X42" s="23">
        <f t="shared" si="44"/>
        <v>0</v>
      </c>
      <c r="Y42" s="23">
        <f t="shared" si="44"/>
        <v>0</v>
      </c>
      <c r="Z42" s="23">
        <f t="shared" si="44"/>
        <v>0</v>
      </c>
      <c r="AA42" s="23">
        <f t="shared" si="44"/>
        <v>0</v>
      </c>
      <c r="AB42" s="23">
        <f t="shared" si="44"/>
        <v>0</v>
      </c>
      <c r="AC42" s="23">
        <f t="shared" si="44"/>
        <v>0</v>
      </c>
      <c r="AD42" s="23">
        <f t="shared" si="44"/>
        <v>0</v>
      </c>
      <c r="AE42" s="23">
        <f t="shared" si="44"/>
        <v>0</v>
      </c>
      <c r="AF42" s="23">
        <f t="shared" si="44"/>
        <v>0</v>
      </c>
      <c r="AG42" s="23">
        <f t="shared" si="44"/>
        <v>0</v>
      </c>
      <c r="AH42" s="23">
        <f t="shared" si="44"/>
        <v>0</v>
      </c>
      <c r="AI42" s="23">
        <f t="shared" si="44"/>
        <v>0</v>
      </c>
      <c r="AJ42" s="23">
        <f t="shared" si="44"/>
        <v>0</v>
      </c>
      <c r="AK42" s="23">
        <f t="shared" si="44"/>
        <v>0</v>
      </c>
      <c r="AL42" s="23">
        <f t="shared" si="44"/>
        <v>0</v>
      </c>
      <c r="AM42" s="23">
        <f t="shared" si="44"/>
        <v>0</v>
      </c>
      <c r="AN42" s="23">
        <f t="shared" si="44"/>
        <v>0</v>
      </c>
      <c r="AO42" s="23">
        <f t="shared" si="44"/>
        <v>0</v>
      </c>
      <c r="AP42" s="23">
        <f t="shared" si="44"/>
        <v>2282000</v>
      </c>
      <c r="AQ42" s="25">
        <f t="shared" si="44"/>
        <v>112000</v>
      </c>
      <c r="AR42" s="56"/>
      <c r="AS42" s="55" t="s">
        <v>100</v>
      </c>
      <c r="AT42" s="132">
        <f t="shared" ref="AT42:BE42" si="46">AT43+AT44+AT47</f>
        <v>0</v>
      </c>
      <c r="AU42" s="23">
        <f t="shared" si="46"/>
        <v>0</v>
      </c>
      <c r="AV42" s="23">
        <f t="shared" si="46"/>
        <v>0</v>
      </c>
      <c r="AW42" s="23">
        <f t="shared" si="46"/>
        <v>0</v>
      </c>
      <c r="AX42" s="23">
        <f t="shared" si="46"/>
        <v>0</v>
      </c>
      <c r="AY42" s="23">
        <f t="shared" si="46"/>
        <v>0</v>
      </c>
      <c r="AZ42" s="23">
        <f t="shared" si="46"/>
        <v>0</v>
      </c>
      <c r="BA42" s="23">
        <f t="shared" si="46"/>
        <v>0</v>
      </c>
      <c r="BB42" s="23">
        <f t="shared" si="46"/>
        <v>0</v>
      </c>
      <c r="BC42" s="23">
        <f t="shared" si="46"/>
        <v>0</v>
      </c>
      <c r="BD42" s="23">
        <f t="shared" si="46"/>
        <v>0</v>
      </c>
      <c r="BE42" s="23">
        <f t="shared" si="46"/>
        <v>0</v>
      </c>
    </row>
    <row r="43" spans="1:57" s="2" customFormat="1" ht="23.25" customHeight="1" x14ac:dyDescent="0.25">
      <c r="A43" s="144" t="s">
        <v>41</v>
      </c>
      <c r="B43" s="55" t="s">
        <v>101</v>
      </c>
      <c r="C43" s="23">
        <v>942000</v>
      </c>
      <c r="D43" s="23"/>
      <c r="E43" s="23">
        <v>314000</v>
      </c>
      <c r="F43" s="23"/>
      <c r="G43" s="23">
        <v>1271.3300000000163</v>
      </c>
      <c r="H43" s="23"/>
      <c r="I43" s="23"/>
      <c r="J43" s="23">
        <f>E43+F43-G43+H43</f>
        <v>312728.67</v>
      </c>
      <c r="K43" s="23">
        <v>312728.67</v>
      </c>
      <c r="L43" s="23">
        <v>314000</v>
      </c>
      <c r="M43" s="23">
        <v>1271.3300000000163</v>
      </c>
      <c r="N43" s="23"/>
      <c r="O43" s="23">
        <f>L43+M43-N43</f>
        <v>315271.33</v>
      </c>
      <c r="P43" s="78"/>
      <c r="Q43" s="23">
        <v>314000</v>
      </c>
      <c r="R43" s="23"/>
      <c r="S43" s="23">
        <f>I43+J43+O43+Q43</f>
        <v>942000</v>
      </c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>
        <f>I43+J43+O43</f>
        <v>628000</v>
      </c>
      <c r="AQ43" s="25">
        <f>C43-S43</f>
        <v>0</v>
      </c>
      <c r="AR43" s="145" t="s">
        <v>41</v>
      </c>
      <c r="AS43" s="55" t="s">
        <v>102</v>
      </c>
      <c r="AT43" s="133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</row>
    <row r="44" spans="1:57" s="2" customFormat="1" ht="23.25" customHeight="1" x14ac:dyDescent="0.25">
      <c r="A44" s="73" t="s">
        <v>46</v>
      </c>
      <c r="B44" s="74" t="s">
        <v>103</v>
      </c>
      <c r="C44" s="75">
        <f t="shared" ref="C44:AQ44" si="47">C45+C46</f>
        <v>2145000</v>
      </c>
      <c r="D44" s="75">
        <f t="shared" si="47"/>
        <v>0</v>
      </c>
      <c r="E44" s="75">
        <f t="shared" si="47"/>
        <v>715000</v>
      </c>
      <c r="F44" s="75">
        <f>F45+F46</f>
        <v>0</v>
      </c>
      <c r="G44" s="75">
        <f t="shared" ref="G44:K44" si="48">G45+G46</f>
        <v>1502.2900000000373</v>
      </c>
      <c r="H44" s="75">
        <f t="shared" si="48"/>
        <v>0</v>
      </c>
      <c r="I44" s="75">
        <f t="shared" si="48"/>
        <v>0</v>
      </c>
      <c r="J44" s="75">
        <f t="shared" si="48"/>
        <v>713497.71</v>
      </c>
      <c r="K44" s="75">
        <f t="shared" si="48"/>
        <v>713497.71</v>
      </c>
      <c r="L44" s="75">
        <f t="shared" si="47"/>
        <v>715000</v>
      </c>
      <c r="M44" s="75">
        <f t="shared" si="47"/>
        <v>1502.2900000000373</v>
      </c>
      <c r="N44" s="75">
        <f t="shared" si="47"/>
        <v>0</v>
      </c>
      <c r="O44" s="75">
        <f t="shared" si="47"/>
        <v>716502.29</v>
      </c>
      <c r="P44" s="76">
        <f t="shared" si="47"/>
        <v>0</v>
      </c>
      <c r="Q44" s="75">
        <f t="shared" si="47"/>
        <v>715000</v>
      </c>
      <c r="R44" s="75">
        <f t="shared" si="47"/>
        <v>0</v>
      </c>
      <c r="S44" s="75">
        <f t="shared" si="47"/>
        <v>2145000</v>
      </c>
      <c r="T44" s="23">
        <f t="shared" si="47"/>
        <v>0</v>
      </c>
      <c r="U44" s="23">
        <f t="shared" si="47"/>
        <v>0</v>
      </c>
      <c r="V44" s="23">
        <f t="shared" si="47"/>
        <v>0</v>
      </c>
      <c r="W44" s="23">
        <f t="shared" si="47"/>
        <v>0</v>
      </c>
      <c r="X44" s="23">
        <f t="shared" si="47"/>
        <v>0</v>
      </c>
      <c r="Y44" s="23">
        <f t="shared" si="47"/>
        <v>0</v>
      </c>
      <c r="Z44" s="23">
        <f t="shared" si="47"/>
        <v>0</v>
      </c>
      <c r="AA44" s="23">
        <f t="shared" si="47"/>
        <v>0</v>
      </c>
      <c r="AB44" s="23">
        <f t="shared" si="47"/>
        <v>0</v>
      </c>
      <c r="AC44" s="23">
        <f t="shared" si="47"/>
        <v>0</v>
      </c>
      <c r="AD44" s="23">
        <f t="shared" si="47"/>
        <v>0</v>
      </c>
      <c r="AE44" s="23">
        <f t="shared" si="47"/>
        <v>0</v>
      </c>
      <c r="AF44" s="23">
        <f t="shared" si="47"/>
        <v>0</v>
      </c>
      <c r="AG44" s="23">
        <f t="shared" si="47"/>
        <v>0</v>
      </c>
      <c r="AH44" s="23">
        <f t="shared" si="47"/>
        <v>0</v>
      </c>
      <c r="AI44" s="23">
        <f t="shared" si="47"/>
        <v>0</v>
      </c>
      <c r="AJ44" s="23">
        <f t="shared" si="47"/>
        <v>0</v>
      </c>
      <c r="AK44" s="23">
        <f t="shared" si="47"/>
        <v>0</v>
      </c>
      <c r="AL44" s="23">
        <f t="shared" si="47"/>
        <v>0</v>
      </c>
      <c r="AM44" s="23">
        <f t="shared" si="47"/>
        <v>0</v>
      </c>
      <c r="AN44" s="23">
        <f t="shared" si="47"/>
        <v>0</v>
      </c>
      <c r="AO44" s="23">
        <f t="shared" si="47"/>
        <v>0</v>
      </c>
      <c r="AP44" s="23">
        <f t="shared" si="47"/>
        <v>1430000</v>
      </c>
      <c r="AQ44" s="25">
        <f t="shared" si="47"/>
        <v>0</v>
      </c>
      <c r="AR44" s="131" t="s">
        <v>46</v>
      </c>
      <c r="AS44" s="55" t="s">
        <v>104</v>
      </c>
      <c r="AT44" s="132">
        <f t="shared" ref="AT44:BE44" si="49">AT45+AT46</f>
        <v>0</v>
      </c>
      <c r="AU44" s="23">
        <f t="shared" si="49"/>
        <v>0</v>
      </c>
      <c r="AV44" s="23">
        <f t="shared" si="49"/>
        <v>0</v>
      </c>
      <c r="AW44" s="23">
        <f t="shared" si="49"/>
        <v>0</v>
      </c>
      <c r="AX44" s="23">
        <f t="shared" si="49"/>
        <v>0</v>
      </c>
      <c r="AY44" s="23">
        <f t="shared" si="49"/>
        <v>0</v>
      </c>
      <c r="AZ44" s="23">
        <f t="shared" si="49"/>
        <v>0</v>
      </c>
      <c r="BA44" s="23">
        <f t="shared" si="49"/>
        <v>0</v>
      </c>
      <c r="BB44" s="23">
        <f t="shared" si="49"/>
        <v>0</v>
      </c>
      <c r="BC44" s="23">
        <f t="shared" si="49"/>
        <v>0</v>
      </c>
      <c r="BD44" s="23">
        <f t="shared" si="49"/>
        <v>0</v>
      </c>
      <c r="BE44" s="23">
        <f t="shared" si="49"/>
        <v>0</v>
      </c>
    </row>
    <row r="45" spans="1:57" s="2" customFormat="1" ht="23.25" customHeight="1" x14ac:dyDescent="0.25">
      <c r="A45" s="130"/>
      <c r="B45" s="55" t="s">
        <v>105</v>
      </c>
      <c r="C45" s="23">
        <v>1130000</v>
      </c>
      <c r="D45" s="23"/>
      <c r="E45" s="23">
        <v>357500</v>
      </c>
      <c r="F45" s="23"/>
      <c r="G45" s="23">
        <v>998.45000000001164</v>
      </c>
      <c r="H45" s="23"/>
      <c r="I45" s="23"/>
      <c r="J45" s="23">
        <f t="shared" ref="J45:J46" si="50">E45+F45-G45+H45</f>
        <v>356501.55</v>
      </c>
      <c r="K45" s="23">
        <v>356501.55</v>
      </c>
      <c r="L45" s="23">
        <v>357500</v>
      </c>
      <c r="M45" s="23">
        <v>998.45000000001164</v>
      </c>
      <c r="N45" s="23"/>
      <c r="O45" s="23">
        <f t="shared" ref="O45:O46" si="51">L45+M45-N45</f>
        <v>358498.45</v>
      </c>
      <c r="P45" s="78"/>
      <c r="Q45" s="23">
        <v>415000</v>
      </c>
      <c r="R45" s="23"/>
      <c r="S45" s="23">
        <f t="shared" ref="S45:S46" si="52">I45+J45+O45+Q45</f>
        <v>1130000</v>
      </c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>
        <f t="shared" ref="AP45:AP46" si="53">I45+J45+O45</f>
        <v>715000</v>
      </c>
      <c r="AQ45" s="25">
        <f>C45-S45</f>
        <v>0</v>
      </c>
      <c r="AR45" s="131"/>
      <c r="AS45" s="57" t="s">
        <v>106</v>
      </c>
      <c r="AT45" s="133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</row>
    <row r="46" spans="1:57" s="2" customFormat="1" ht="23.25" customHeight="1" x14ac:dyDescent="0.25">
      <c r="A46" s="130"/>
      <c r="B46" s="55" t="s">
        <v>107</v>
      </c>
      <c r="C46" s="23">
        <v>1015000</v>
      </c>
      <c r="D46" s="23"/>
      <c r="E46" s="23">
        <v>357500</v>
      </c>
      <c r="F46" s="23"/>
      <c r="G46" s="23">
        <v>503.84000000002561</v>
      </c>
      <c r="H46" s="23"/>
      <c r="I46" s="23"/>
      <c r="J46" s="23">
        <f t="shared" si="50"/>
        <v>356996.16</v>
      </c>
      <c r="K46" s="23">
        <v>356996.16</v>
      </c>
      <c r="L46" s="23">
        <v>357500</v>
      </c>
      <c r="M46" s="23">
        <v>503.84000000002561</v>
      </c>
      <c r="N46" s="23"/>
      <c r="O46" s="23">
        <f t="shared" si="51"/>
        <v>358003.84</v>
      </c>
      <c r="P46" s="78"/>
      <c r="Q46" s="23">
        <v>300000</v>
      </c>
      <c r="R46" s="23"/>
      <c r="S46" s="23">
        <f t="shared" si="52"/>
        <v>1015000</v>
      </c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>
        <f t="shared" si="53"/>
        <v>715000</v>
      </c>
      <c r="AQ46" s="25">
        <f>C46-S46</f>
        <v>0</v>
      </c>
      <c r="AR46" s="131"/>
      <c r="AS46" s="57" t="s">
        <v>108</v>
      </c>
      <c r="AT46" s="133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</row>
    <row r="47" spans="1:57" s="2" customFormat="1" ht="23.25" customHeight="1" x14ac:dyDescent="0.25">
      <c r="A47" s="73" t="s">
        <v>49</v>
      </c>
      <c r="B47" s="74" t="s">
        <v>109</v>
      </c>
      <c r="C47" s="75">
        <f t="shared" ref="C47:AQ47" si="54">C48+C49</f>
        <v>336000</v>
      </c>
      <c r="D47" s="75">
        <f t="shared" si="54"/>
        <v>0</v>
      </c>
      <c r="E47" s="75">
        <f t="shared" si="54"/>
        <v>112000</v>
      </c>
      <c r="F47" s="75">
        <f>F48+F49</f>
        <v>0</v>
      </c>
      <c r="G47" s="75">
        <f t="shared" ref="G47:K47" si="55">G48+G49</f>
        <v>28475.829999999998</v>
      </c>
      <c r="H47" s="75">
        <f t="shared" si="55"/>
        <v>0</v>
      </c>
      <c r="I47" s="75">
        <f t="shared" si="55"/>
        <v>0</v>
      </c>
      <c r="J47" s="75">
        <f t="shared" si="55"/>
        <v>83524.17</v>
      </c>
      <c r="K47" s="75">
        <f t="shared" si="55"/>
        <v>83524.17</v>
      </c>
      <c r="L47" s="75">
        <f t="shared" si="54"/>
        <v>112000</v>
      </c>
      <c r="M47" s="75">
        <f t="shared" si="54"/>
        <v>28475.829999999998</v>
      </c>
      <c r="N47" s="75">
        <f t="shared" si="54"/>
        <v>0</v>
      </c>
      <c r="O47" s="75">
        <f t="shared" si="54"/>
        <v>140475.82999999999</v>
      </c>
      <c r="P47" s="76">
        <f t="shared" si="54"/>
        <v>0</v>
      </c>
      <c r="Q47" s="75">
        <f t="shared" si="54"/>
        <v>0</v>
      </c>
      <c r="R47" s="75">
        <f t="shared" si="54"/>
        <v>0</v>
      </c>
      <c r="S47" s="75">
        <f t="shared" si="54"/>
        <v>224000</v>
      </c>
      <c r="T47" s="23">
        <f t="shared" si="54"/>
        <v>0</v>
      </c>
      <c r="U47" s="23">
        <f t="shared" si="54"/>
        <v>0</v>
      </c>
      <c r="V47" s="23">
        <f t="shared" si="54"/>
        <v>0</v>
      </c>
      <c r="W47" s="23">
        <f t="shared" si="54"/>
        <v>0</v>
      </c>
      <c r="X47" s="23">
        <f t="shared" si="54"/>
        <v>0</v>
      </c>
      <c r="Y47" s="23">
        <f t="shared" si="54"/>
        <v>0</v>
      </c>
      <c r="Z47" s="23">
        <f t="shared" si="54"/>
        <v>0</v>
      </c>
      <c r="AA47" s="23">
        <f t="shared" si="54"/>
        <v>0</v>
      </c>
      <c r="AB47" s="23">
        <f t="shared" si="54"/>
        <v>0</v>
      </c>
      <c r="AC47" s="23">
        <f t="shared" si="54"/>
        <v>0</v>
      </c>
      <c r="AD47" s="23">
        <f t="shared" si="54"/>
        <v>0</v>
      </c>
      <c r="AE47" s="23">
        <f t="shared" si="54"/>
        <v>0</v>
      </c>
      <c r="AF47" s="23">
        <f t="shared" si="54"/>
        <v>0</v>
      </c>
      <c r="AG47" s="23">
        <f t="shared" si="54"/>
        <v>0</v>
      </c>
      <c r="AH47" s="23">
        <f t="shared" si="54"/>
        <v>0</v>
      </c>
      <c r="AI47" s="23">
        <f t="shared" si="54"/>
        <v>0</v>
      </c>
      <c r="AJ47" s="23">
        <f t="shared" si="54"/>
        <v>0</v>
      </c>
      <c r="AK47" s="23">
        <f t="shared" si="54"/>
        <v>0</v>
      </c>
      <c r="AL47" s="23">
        <f t="shared" si="54"/>
        <v>0</v>
      </c>
      <c r="AM47" s="23">
        <f t="shared" si="54"/>
        <v>0</v>
      </c>
      <c r="AN47" s="23">
        <f t="shared" si="54"/>
        <v>0</v>
      </c>
      <c r="AO47" s="23">
        <f t="shared" si="54"/>
        <v>0</v>
      </c>
      <c r="AP47" s="23">
        <f t="shared" si="54"/>
        <v>224000</v>
      </c>
      <c r="AQ47" s="25">
        <f t="shared" si="54"/>
        <v>112000</v>
      </c>
      <c r="AR47" s="131" t="s">
        <v>49</v>
      </c>
      <c r="AS47" s="55" t="s">
        <v>109</v>
      </c>
      <c r="AT47" s="132">
        <f t="shared" ref="AT47:BE47" si="56">AT48+AT49</f>
        <v>0</v>
      </c>
      <c r="AU47" s="23">
        <f t="shared" si="56"/>
        <v>0</v>
      </c>
      <c r="AV47" s="23">
        <f t="shared" si="56"/>
        <v>0</v>
      </c>
      <c r="AW47" s="23">
        <f t="shared" si="56"/>
        <v>0</v>
      </c>
      <c r="AX47" s="23">
        <f t="shared" si="56"/>
        <v>0</v>
      </c>
      <c r="AY47" s="23">
        <f t="shared" si="56"/>
        <v>0</v>
      </c>
      <c r="AZ47" s="23">
        <f t="shared" si="56"/>
        <v>0</v>
      </c>
      <c r="BA47" s="23">
        <f t="shared" si="56"/>
        <v>0</v>
      </c>
      <c r="BB47" s="23">
        <f t="shared" si="56"/>
        <v>0</v>
      </c>
      <c r="BC47" s="23">
        <f t="shared" si="56"/>
        <v>0</v>
      </c>
      <c r="BD47" s="23">
        <f t="shared" si="56"/>
        <v>0</v>
      </c>
      <c r="BE47" s="23">
        <f t="shared" si="56"/>
        <v>0</v>
      </c>
    </row>
    <row r="48" spans="1:57" s="2" customFormat="1" ht="23.25" customHeight="1" x14ac:dyDescent="0.25">
      <c r="A48" s="54"/>
      <c r="B48" s="55" t="s">
        <v>69</v>
      </c>
      <c r="C48" s="23">
        <v>212000</v>
      </c>
      <c r="D48" s="23"/>
      <c r="E48" s="23">
        <v>56000</v>
      </c>
      <c r="F48" s="23"/>
      <c r="G48" s="23">
        <v>546.81999999999971</v>
      </c>
      <c r="H48" s="23"/>
      <c r="I48" s="23"/>
      <c r="J48" s="23">
        <f t="shared" ref="J48:J49" si="57">E48+F48-G48+H48</f>
        <v>55453.18</v>
      </c>
      <c r="K48" s="23">
        <v>55453.18</v>
      </c>
      <c r="L48" s="23">
        <v>56000</v>
      </c>
      <c r="M48" s="23">
        <v>546.81999999999971</v>
      </c>
      <c r="N48" s="23"/>
      <c r="O48" s="23">
        <f t="shared" ref="O48:O49" si="58">L48+M48-N48</f>
        <v>56546.82</v>
      </c>
      <c r="P48" s="78"/>
      <c r="Q48" s="23"/>
      <c r="R48" s="23"/>
      <c r="S48" s="23">
        <f t="shared" ref="S48:S49" si="59">I48+J48+O48+Q48</f>
        <v>112000</v>
      </c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>
        <f t="shared" ref="AP48:AP49" si="60">I48+J48+O48</f>
        <v>112000</v>
      </c>
      <c r="AQ48" s="25">
        <f>C48-S48</f>
        <v>100000</v>
      </c>
      <c r="AR48" s="56"/>
      <c r="AS48" s="57" t="s">
        <v>110</v>
      </c>
      <c r="AT48" s="133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</row>
    <row r="49" spans="1:57" s="2" customFormat="1" ht="23.25" customHeight="1" x14ac:dyDescent="0.25">
      <c r="A49" s="54"/>
      <c r="B49" s="55" t="s">
        <v>111</v>
      </c>
      <c r="C49" s="23">
        <v>124000</v>
      </c>
      <c r="D49" s="23"/>
      <c r="E49" s="23">
        <v>56000</v>
      </c>
      <c r="F49" s="23"/>
      <c r="G49" s="23">
        <v>27929.01</v>
      </c>
      <c r="H49" s="23"/>
      <c r="I49" s="23"/>
      <c r="J49" s="23">
        <f t="shared" si="57"/>
        <v>28070.99</v>
      </c>
      <c r="K49" s="23">
        <v>28070.99</v>
      </c>
      <c r="L49" s="23">
        <v>56000</v>
      </c>
      <c r="M49" s="23">
        <v>27929.01</v>
      </c>
      <c r="N49" s="23"/>
      <c r="O49" s="23">
        <f t="shared" si="58"/>
        <v>83929.01</v>
      </c>
      <c r="P49" s="78"/>
      <c r="Q49" s="23"/>
      <c r="R49" s="23"/>
      <c r="S49" s="23">
        <f t="shared" si="59"/>
        <v>112000</v>
      </c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>
        <f t="shared" si="60"/>
        <v>112000</v>
      </c>
      <c r="AQ49" s="25">
        <f>C49-S49</f>
        <v>12000</v>
      </c>
      <c r="AR49" s="56"/>
      <c r="AS49" s="57" t="s">
        <v>112</v>
      </c>
      <c r="AT49" s="133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</row>
    <row r="50" spans="1:57" s="2" customFormat="1" ht="23.25" customHeight="1" x14ac:dyDescent="0.25">
      <c r="A50" s="150"/>
      <c r="B50" s="74" t="s">
        <v>113</v>
      </c>
      <c r="C50" s="75">
        <f>C51+C52</f>
        <v>357000</v>
      </c>
      <c r="D50" s="75">
        <f t="shared" ref="D50:AQ50" si="61">D51+D52</f>
        <v>0</v>
      </c>
      <c r="E50" s="75">
        <f t="shared" si="61"/>
        <v>119000</v>
      </c>
      <c r="F50" s="75">
        <f>F51+F52</f>
        <v>0</v>
      </c>
      <c r="G50" s="75">
        <f t="shared" ref="G50:K50" si="62">G51+G52</f>
        <v>1120.8600000000042</v>
      </c>
      <c r="H50" s="75">
        <f t="shared" si="62"/>
        <v>0</v>
      </c>
      <c r="I50" s="75">
        <f t="shared" si="62"/>
        <v>0</v>
      </c>
      <c r="J50" s="75">
        <f t="shared" si="62"/>
        <v>117879.14</v>
      </c>
      <c r="K50" s="75">
        <f t="shared" si="62"/>
        <v>117879.14</v>
      </c>
      <c r="L50" s="75">
        <f t="shared" si="61"/>
        <v>119000</v>
      </c>
      <c r="M50" s="75">
        <f t="shared" si="61"/>
        <v>1120.8600000000042</v>
      </c>
      <c r="N50" s="75">
        <f t="shared" si="61"/>
        <v>0</v>
      </c>
      <c r="O50" s="75">
        <f t="shared" si="61"/>
        <v>120120.86</v>
      </c>
      <c r="P50" s="76">
        <f t="shared" si="61"/>
        <v>0</v>
      </c>
      <c r="Q50" s="75">
        <f t="shared" si="61"/>
        <v>101000</v>
      </c>
      <c r="R50" s="75">
        <f t="shared" si="61"/>
        <v>0</v>
      </c>
      <c r="S50" s="75">
        <f t="shared" si="61"/>
        <v>339000</v>
      </c>
      <c r="T50" s="23">
        <f t="shared" si="61"/>
        <v>0</v>
      </c>
      <c r="U50" s="23">
        <f t="shared" si="61"/>
        <v>0</v>
      </c>
      <c r="V50" s="23">
        <f t="shared" si="61"/>
        <v>0</v>
      </c>
      <c r="W50" s="23">
        <f t="shared" si="61"/>
        <v>0</v>
      </c>
      <c r="X50" s="23">
        <f t="shared" si="61"/>
        <v>0</v>
      </c>
      <c r="Y50" s="23">
        <f t="shared" si="61"/>
        <v>0</v>
      </c>
      <c r="Z50" s="23">
        <f t="shared" si="61"/>
        <v>0</v>
      </c>
      <c r="AA50" s="23">
        <f t="shared" si="61"/>
        <v>0</v>
      </c>
      <c r="AB50" s="23">
        <f t="shared" si="61"/>
        <v>0</v>
      </c>
      <c r="AC50" s="23">
        <f t="shared" si="61"/>
        <v>0</v>
      </c>
      <c r="AD50" s="23">
        <f t="shared" si="61"/>
        <v>0</v>
      </c>
      <c r="AE50" s="23">
        <f t="shared" si="61"/>
        <v>0</v>
      </c>
      <c r="AF50" s="23">
        <f t="shared" si="61"/>
        <v>0</v>
      </c>
      <c r="AG50" s="23">
        <f t="shared" si="61"/>
        <v>0</v>
      </c>
      <c r="AH50" s="23">
        <f t="shared" si="61"/>
        <v>0</v>
      </c>
      <c r="AI50" s="23">
        <f t="shared" si="61"/>
        <v>0</v>
      </c>
      <c r="AJ50" s="23">
        <f t="shared" si="61"/>
        <v>0</v>
      </c>
      <c r="AK50" s="23">
        <f t="shared" si="61"/>
        <v>0</v>
      </c>
      <c r="AL50" s="23">
        <f t="shared" si="61"/>
        <v>0</v>
      </c>
      <c r="AM50" s="23">
        <f t="shared" si="61"/>
        <v>0</v>
      </c>
      <c r="AN50" s="23">
        <f t="shared" si="61"/>
        <v>0</v>
      </c>
      <c r="AO50" s="23">
        <f t="shared" si="61"/>
        <v>0</v>
      </c>
      <c r="AP50" s="23">
        <f t="shared" si="61"/>
        <v>238000</v>
      </c>
      <c r="AQ50" s="25">
        <f t="shared" si="61"/>
        <v>18000</v>
      </c>
      <c r="AR50" s="56"/>
      <c r="AS50" s="55" t="s">
        <v>113</v>
      </c>
      <c r="AT50" s="132">
        <f t="shared" ref="AT50:BE50" si="63">AT51+AT52</f>
        <v>0</v>
      </c>
      <c r="AU50" s="23">
        <f t="shared" si="63"/>
        <v>0</v>
      </c>
      <c r="AV50" s="23">
        <f t="shared" si="63"/>
        <v>0</v>
      </c>
      <c r="AW50" s="23">
        <f t="shared" si="63"/>
        <v>0</v>
      </c>
      <c r="AX50" s="23">
        <f t="shared" si="63"/>
        <v>0</v>
      </c>
      <c r="AY50" s="23">
        <f t="shared" si="63"/>
        <v>0</v>
      </c>
      <c r="AZ50" s="23">
        <f t="shared" si="63"/>
        <v>0</v>
      </c>
      <c r="BA50" s="23">
        <f t="shared" si="63"/>
        <v>0</v>
      </c>
      <c r="BB50" s="23">
        <f t="shared" si="63"/>
        <v>0</v>
      </c>
      <c r="BC50" s="23">
        <f t="shared" si="63"/>
        <v>0</v>
      </c>
      <c r="BD50" s="23">
        <f t="shared" si="63"/>
        <v>0</v>
      </c>
      <c r="BE50" s="23">
        <f t="shared" si="63"/>
        <v>0</v>
      </c>
    </row>
    <row r="51" spans="1:57" s="2" customFormat="1" ht="23.25" customHeight="1" x14ac:dyDescent="0.25">
      <c r="A51" s="130" t="s">
        <v>51</v>
      </c>
      <c r="B51" s="55" t="s">
        <v>114</v>
      </c>
      <c r="C51" s="23">
        <v>54000</v>
      </c>
      <c r="D51" s="23"/>
      <c r="E51" s="23">
        <v>18000</v>
      </c>
      <c r="F51" s="23"/>
      <c r="G51" s="23">
        <v>61.869999999998981</v>
      </c>
      <c r="H51" s="23"/>
      <c r="I51" s="23"/>
      <c r="J51" s="23">
        <f t="shared" ref="J51:J52" si="64">E51+F51-G51+H51</f>
        <v>17938.13</v>
      </c>
      <c r="K51" s="23">
        <v>17938.13</v>
      </c>
      <c r="L51" s="23">
        <v>18000</v>
      </c>
      <c r="M51" s="23">
        <v>61.869999999998981</v>
      </c>
      <c r="N51" s="23"/>
      <c r="O51" s="23">
        <f t="shared" ref="O51:O52" si="65">L51+M51-N51</f>
        <v>18061.87</v>
      </c>
      <c r="P51" s="78"/>
      <c r="Q51" s="23"/>
      <c r="R51" s="23"/>
      <c r="S51" s="23">
        <f t="shared" ref="S51:S52" si="66">I51+J51+O51+Q51</f>
        <v>36000</v>
      </c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>
        <f t="shared" ref="AP51:AP52" si="67">I51+J51+O51</f>
        <v>36000</v>
      </c>
      <c r="AQ51" s="25">
        <f>C51-S51</f>
        <v>18000</v>
      </c>
      <c r="AR51" s="131" t="s">
        <v>51</v>
      </c>
      <c r="AS51" s="57" t="s">
        <v>115</v>
      </c>
      <c r="AT51" s="133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</row>
    <row r="52" spans="1:57" s="2" customFormat="1" ht="23.25" customHeight="1" x14ac:dyDescent="0.25">
      <c r="A52" s="130" t="s">
        <v>55</v>
      </c>
      <c r="B52" s="55" t="s">
        <v>116</v>
      </c>
      <c r="C52" s="23">
        <v>303000</v>
      </c>
      <c r="D52" s="23"/>
      <c r="E52" s="23">
        <v>101000</v>
      </c>
      <c r="F52" s="23"/>
      <c r="G52" s="23">
        <v>1058.9900000000052</v>
      </c>
      <c r="H52" s="23"/>
      <c r="I52" s="23"/>
      <c r="J52" s="23">
        <f t="shared" si="64"/>
        <v>99941.01</v>
      </c>
      <c r="K52" s="23">
        <v>99941.01</v>
      </c>
      <c r="L52" s="23">
        <v>101000</v>
      </c>
      <c r="M52" s="23">
        <v>1058.9900000000052</v>
      </c>
      <c r="N52" s="23"/>
      <c r="O52" s="23">
        <f t="shared" si="65"/>
        <v>102058.99</v>
      </c>
      <c r="P52" s="78"/>
      <c r="Q52" s="23">
        <v>101000</v>
      </c>
      <c r="R52" s="23"/>
      <c r="S52" s="23">
        <f t="shared" si="66"/>
        <v>303000</v>
      </c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>
        <f t="shared" si="67"/>
        <v>202000</v>
      </c>
      <c r="AQ52" s="25">
        <f>C52-S52</f>
        <v>0</v>
      </c>
      <c r="AR52" s="131" t="s">
        <v>55</v>
      </c>
      <c r="AS52" s="55" t="s">
        <v>117</v>
      </c>
      <c r="AT52" s="133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</row>
    <row r="53" spans="1:57" s="2" customFormat="1" ht="23.25" customHeight="1" x14ac:dyDescent="0.25">
      <c r="A53" s="73" t="s">
        <v>57</v>
      </c>
      <c r="B53" s="74" t="s">
        <v>118</v>
      </c>
      <c r="C53" s="75">
        <f>C54+C55</f>
        <v>201000</v>
      </c>
      <c r="D53" s="75">
        <f t="shared" ref="D53:AQ53" si="68">D54+D55</f>
        <v>0</v>
      </c>
      <c r="E53" s="75">
        <f t="shared" si="68"/>
        <v>0</v>
      </c>
      <c r="F53" s="75">
        <f>F54+F55</f>
        <v>201000</v>
      </c>
      <c r="G53" s="75">
        <f t="shared" ref="G53:K53" si="69">G54+G55</f>
        <v>1117.9800000000105</v>
      </c>
      <c r="H53" s="75">
        <f t="shared" si="69"/>
        <v>0</v>
      </c>
      <c r="I53" s="75">
        <f t="shared" si="69"/>
        <v>0</v>
      </c>
      <c r="J53" s="75">
        <f t="shared" si="69"/>
        <v>199882.02</v>
      </c>
      <c r="K53" s="75">
        <f t="shared" si="69"/>
        <v>199882.02</v>
      </c>
      <c r="L53" s="75">
        <f t="shared" si="68"/>
        <v>0</v>
      </c>
      <c r="M53" s="75">
        <f t="shared" si="68"/>
        <v>1117.9800000000105</v>
      </c>
      <c r="N53" s="75">
        <f t="shared" si="68"/>
        <v>0</v>
      </c>
      <c r="O53" s="75">
        <f t="shared" si="68"/>
        <v>1117.9800000000105</v>
      </c>
      <c r="P53" s="76">
        <f t="shared" si="68"/>
        <v>0</v>
      </c>
      <c r="Q53" s="75">
        <f t="shared" si="68"/>
        <v>0</v>
      </c>
      <c r="R53" s="75">
        <f t="shared" si="68"/>
        <v>0</v>
      </c>
      <c r="S53" s="75">
        <f t="shared" si="68"/>
        <v>201000</v>
      </c>
      <c r="T53" s="23">
        <f t="shared" si="68"/>
        <v>0</v>
      </c>
      <c r="U53" s="23">
        <f t="shared" si="68"/>
        <v>0</v>
      </c>
      <c r="V53" s="23">
        <f t="shared" si="68"/>
        <v>0</v>
      </c>
      <c r="W53" s="23">
        <f t="shared" si="68"/>
        <v>0</v>
      </c>
      <c r="X53" s="23">
        <f t="shared" si="68"/>
        <v>0</v>
      </c>
      <c r="Y53" s="23">
        <f t="shared" si="68"/>
        <v>0</v>
      </c>
      <c r="Z53" s="23">
        <f t="shared" si="68"/>
        <v>0</v>
      </c>
      <c r="AA53" s="23">
        <f t="shared" si="68"/>
        <v>0</v>
      </c>
      <c r="AB53" s="23">
        <f t="shared" si="68"/>
        <v>0</v>
      </c>
      <c r="AC53" s="23">
        <f t="shared" si="68"/>
        <v>0</v>
      </c>
      <c r="AD53" s="23">
        <f t="shared" si="68"/>
        <v>0</v>
      </c>
      <c r="AE53" s="23">
        <f t="shared" si="68"/>
        <v>0</v>
      </c>
      <c r="AF53" s="23">
        <f t="shared" si="68"/>
        <v>0</v>
      </c>
      <c r="AG53" s="23">
        <f t="shared" si="68"/>
        <v>0</v>
      </c>
      <c r="AH53" s="23">
        <f t="shared" si="68"/>
        <v>0</v>
      </c>
      <c r="AI53" s="23">
        <f t="shared" si="68"/>
        <v>0</v>
      </c>
      <c r="AJ53" s="23">
        <f t="shared" si="68"/>
        <v>0</v>
      </c>
      <c r="AK53" s="23">
        <f t="shared" si="68"/>
        <v>0</v>
      </c>
      <c r="AL53" s="23">
        <f t="shared" si="68"/>
        <v>0</v>
      </c>
      <c r="AM53" s="23">
        <f t="shared" si="68"/>
        <v>0</v>
      </c>
      <c r="AN53" s="23">
        <f t="shared" si="68"/>
        <v>0</v>
      </c>
      <c r="AO53" s="23">
        <f t="shared" si="68"/>
        <v>0</v>
      </c>
      <c r="AP53" s="23">
        <f t="shared" si="68"/>
        <v>201000</v>
      </c>
      <c r="AQ53" s="25">
        <f t="shared" si="68"/>
        <v>0</v>
      </c>
      <c r="AR53" s="131"/>
      <c r="AS53" s="55"/>
      <c r="AT53" s="133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</row>
    <row r="54" spans="1:57" s="2" customFormat="1" ht="23.25" customHeight="1" x14ac:dyDescent="0.25">
      <c r="A54" s="130"/>
      <c r="B54" s="55" t="s">
        <v>119</v>
      </c>
      <c r="C54" s="23">
        <v>0</v>
      </c>
      <c r="D54" s="134"/>
      <c r="E54" s="23"/>
      <c r="F54" s="23"/>
      <c r="G54" s="23"/>
      <c r="H54" s="23"/>
      <c r="I54" s="23"/>
      <c r="J54" s="23">
        <f t="shared" ref="J54:J57" si="70">E54+F54-G54+H54</f>
        <v>0</v>
      </c>
      <c r="K54" s="23"/>
      <c r="L54" s="23"/>
      <c r="M54" s="23"/>
      <c r="N54" s="23"/>
      <c r="O54" s="23">
        <f t="shared" ref="O54:O57" si="71">L54+M54-N54</f>
        <v>0</v>
      </c>
      <c r="P54" s="78"/>
      <c r="Q54" s="23"/>
      <c r="R54" s="23"/>
      <c r="S54" s="23">
        <f t="shared" ref="S54:S57" si="72">I54+J54+O54+Q54</f>
        <v>0</v>
      </c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>
        <f t="shared" ref="AP54:AP57" si="73">I54+J54+O54</f>
        <v>0</v>
      </c>
      <c r="AQ54" s="25">
        <f>C54-S54</f>
        <v>0</v>
      </c>
      <c r="AR54" s="131" t="s">
        <v>57</v>
      </c>
      <c r="AS54" s="55" t="s">
        <v>120</v>
      </c>
      <c r="AT54" s="133"/>
      <c r="AU54" s="134"/>
      <c r="AV54" s="134"/>
      <c r="AW54" s="134"/>
      <c r="AX54" s="134"/>
      <c r="AY54" s="134"/>
      <c r="AZ54" s="134"/>
      <c r="BA54" s="134"/>
      <c r="BB54" s="134"/>
      <c r="BC54" s="134"/>
      <c r="BD54" s="134"/>
      <c r="BE54" s="134"/>
    </row>
    <row r="55" spans="1:57" s="2" customFormat="1" ht="23.25" customHeight="1" x14ac:dyDescent="0.25">
      <c r="A55" s="130"/>
      <c r="B55" s="55" t="s">
        <v>121</v>
      </c>
      <c r="C55" s="23">
        <v>201000</v>
      </c>
      <c r="D55" s="134"/>
      <c r="E55" s="23"/>
      <c r="F55" s="23">
        <v>201000</v>
      </c>
      <c r="G55" s="23">
        <v>1117.9800000000105</v>
      </c>
      <c r="H55" s="23"/>
      <c r="I55" s="23"/>
      <c r="J55" s="23">
        <f t="shared" si="70"/>
        <v>199882.02</v>
      </c>
      <c r="K55" s="23">
        <v>199882.02</v>
      </c>
      <c r="L55" s="23"/>
      <c r="M55" s="23">
        <v>1117.9800000000105</v>
      </c>
      <c r="N55" s="23"/>
      <c r="O55" s="23">
        <f t="shared" si="71"/>
        <v>1117.9800000000105</v>
      </c>
      <c r="P55" s="78"/>
      <c r="Q55" s="23"/>
      <c r="R55" s="23"/>
      <c r="S55" s="23">
        <f t="shared" si="72"/>
        <v>201000</v>
      </c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>
        <f t="shared" si="73"/>
        <v>201000</v>
      </c>
      <c r="AQ55" s="25">
        <f>C55-S55</f>
        <v>0</v>
      </c>
      <c r="AR55" s="131" t="s">
        <v>61</v>
      </c>
      <c r="AS55" s="55" t="s">
        <v>122</v>
      </c>
      <c r="AT55" s="133"/>
      <c r="AU55" s="134"/>
      <c r="AV55" s="134"/>
      <c r="AW55" s="134"/>
      <c r="AX55" s="134"/>
      <c r="AY55" s="134"/>
      <c r="AZ55" s="134"/>
      <c r="BA55" s="134"/>
      <c r="BB55" s="134"/>
      <c r="BC55" s="134"/>
      <c r="BD55" s="134"/>
      <c r="BE55" s="134"/>
    </row>
    <row r="56" spans="1:57" s="2" customFormat="1" ht="23.25" customHeight="1" x14ac:dyDescent="0.25">
      <c r="A56" s="130" t="s">
        <v>61</v>
      </c>
      <c r="B56" s="55" t="s">
        <v>123</v>
      </c>
      <c r="C56" s="23">
        <v>375000</v>
      </c>
      <c r="D56" s="23"/>
      <c r="E56" s="23">
        <v>125000</v>
      </c>
      <c r="F56" s="23"/>
      <c r="G56" s="23">
        <v>1995.679999999993</v>
      </c>
      <c r="H56" s="23"/>
      <c r="I56" s="23"/>
      <c r="J56" s="23">
        <f t="shared" si="70"/>
        <v>123004.32</v>
      </c>
      <c r="K56" s="23">
        <v>123004.32</v>
      </c>
      <c r="L56" s="23">
        <v>125000</v>
      </c>
      <c r="M56" s="23">
        <v>1995.679999999993</v>
      </c>
      <c r="N56" s="23"/>
      <c r="O56" s="23">
        <f t="shared" si="71"/>
        <v>126995.68</v>
      </c>
      <c r="P56" s="78"/>
      <c r="Q56" s="23">
        <v>125000</v>
      </c>
      <c r="R56" s="23"/>
      <c r="S56" s="23">
        <f t="shared" si="72"/>
        <v>375000</v>
      </c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>
        <f t="shared" si="73"/>
        <v>250000</v>
      </c>
      <c r="AQ56" s="25">
        <f>C56-S56</f>
        <v>0</v>
      </c>
      <c r="AR56" s="131" t="s">
        <v>63</v>
      </c>
      <c r="AS56" s="55" t="s">
        <v>124</v>
      </c>
      <c r="AT56" s="133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</row>
    <row r="57" spans="1:57" s="2" customFormat="1" ht="23.25" customHeight="1" x14ac:dyDescent="0.25">
      <c r="A57" s="130" t="s">
        <v>63</v>
      </c>
      <c r="B57" s="55" t="s">
        <v>125</v>
      </c>
      <c r="C57" s="23">
        <v>9000</v>
      </c>
      <c r="D57" s="23"/>
      <c r="E57" s="23">
        <v>3000</v>
      </c>
      <c r="F57" s="23"/>
      <c r="G57" s="23">
        <v>65.5</v>
      </c>
      <c r="H57" s="23"/>
      <c r="I57" s="23"/>
      <c r="J57" s="23">
        <f t="shared" si="70"/>
        <v>2934.5</v>
      </c>
      <c r="K57" s="23">
        <v>2934.5</v>
      </c>
      <c r="L57" s="23">
        <v>3000</v>
      </c>
      <c r="M57" s="23">
        <v>65.5</v>
      </c>
      <c r="N57" s="23"/>
      <c r="O57" s="23">
        <f t="shared" si="71"/>
        <v>3065.5</v>
      </c>
      <c r="P57" s="78"/>
      <c r="Q57" s="23">
        <v>3000</v>
      </c>
      <c r="R57" s="23"/>
      <c r="S57" s="23">
        <f t="shared" si="72"/>
        <v>9000</v>
      </c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>
        <f t="shared" si="73"/>
        <v>6000</v>
      </c>
      <c r="AQ57" s="25">
        <f>C57-S57</f>
        <v>0</v>
      </c>
      <c r="AR57" s="131" t="s">
        <v>65</v>
      </c>
      <c r="AS57" s="57" t="s">
        <v>125</v>
      </c>
      <c r="AT57" s="133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</row>
    <row r="58" spans="1:57" ht="23.25" customHeight="1" x14ac:dyDescent="0.25">
      <c r="A58" s="14">
        <v>4</v>
      </c>
      <c r="B58" s="15" t="s">
        <v>126</v>
      </c>
      <c r="C58" s="61">
        <f>C59+C63</f>
        <v>16042000</v>
      </c>
      <c r="D58" s="61">
        <f t="shared" ref="D58:AQ58" si="74">D59+D63</f>
        <v>0</v>
      </c>
      <c r="E58" s="61">
        <f t="shared" si="74"/>
        <v>5473000</v>
      </c>
      <c r="F58" s="61">
        <f>F59+F63</f>
        <v>0</v>
      </c>
      <c r="G58" s="61">
        <f t="shared" ref="G58:K58" si="75">G59+G63</f>
        <v>376392.37999999942</v>
      </c>
      <c r="H58" s="61">
        <f t="shared" si="75"/>
        <v>388546.03999999957</v>
      </c>
      <c r="I58" s="61">
        <f t="shared" si="75"/>
        <v>0</v>
      </c>
      <c r="J58" s="128">
        <f t="shared" si="75"/>
        <v>5485153.6600000001</v>
      </c>
      <c r="K58" s="128">
        <f t="shared" si="75"/>
        <v>5485153.6600000001</v>
      </c>
      <c r="L58" s="128">
        <f t="shared" si="74"/>
        <v>5473000</v>
      </c>
      <c r="M58" s="128">
        <f t="shared" si="74"/>
        <v>376392.37999999942</v>
      </c>
      <c r="N58" s="128">
        <f t="shared" si="74"/>
        <v>388546.03999999957</v>
      </c>
      <c r="O58" s="128">
        <f t="shared" si="74"/>
        <v>5460846.3399999999</v>
      </c>
      <c r="P58" s="129">
        <f t="shared" si="74"/>
        <v>0</v>
      </c>
      <c r="Q58" s="128">
        <f t="shared" si="74"/>
        <v>5096000</v>
      </c>
      <c r="R58" s="128">
        <f t="shared" si="74"/>
        <v>0</v>
      </c>
      <c r="S58" s="128">
        <f t="shared" si="74"/>
        <v>16042000</v>
      </c>
      <c r="T58" s="61">
        <f t="shared" si="74"/>
        <v>0</v>
      </c>
      <c r="U58" s="61">
        <f t="shared" si="74"/>
        <v>0</v>
      </c>
      <c r="V58" s="61">
        <f t="shared" si="74"/>
        <v>0</v>
      </c>
      <c r="W58" s="61">
        <f t="shared" si="74"/>
        <v>0</v>
      </c>
      <c r="X58" s="61">
        <f t="shared" si="74"/>
        <v>0</v>
      </c>
      <c r="Y58" s="61">
        <f t="shared" si="74"/>
        <v>0</v>
      </c>
      <c r="Z58" s="61">
        <f t="shared" si="74"/>
        <v>0</v>
      </c>
      <c r="AA58" s="61">
        <f t="shared" si="74"/>
        <v>0</v>
      </c>
      <c r="AB58" s="61">
        <f t="shared" si="74"/>
        <v>0</v>
      </c>
      <c r="AC58" s="61">
        <f t="shared" si="74"/>
        <v>0</v>
      </c>
      <c r="AD58" s="61">
        <f t="shared" si="74"/>
        <v>0</v>
      </c>
      <c r="AE58" s="61">
        <f t="shared" si="74"/>
        <v>0</v>
      </c>
      <c r="AF58" s="61">
        <f t="shared" si="74"/>
        <v>0</v>
      </c>
      <c r="AG58" s="61">
        <f t="shared" si="74"/>
        <v>0</v>
      </c>
      <c r="AH58" s="61">
        <f t="shared" si="74"/>
        <v>0</v>
      </c>
      <c r="AI58" s="61">
        <f t="shared" si="74"/>
        <v>0</v>
      </c>
      <c r="AJ58" s="61">
        <f t="shared" si="74"/>
        <v>0</v>
      </c>
      <c r="AK58" s="61">
        <f t="shared" si="74"/>
        <v>0</v>
      </c>
      <c r="AL58" s="61">
        <f t="shared" si="74"/>
        <v>0</v>
      </c>
      <c r="AM58" s="61">
        <f t="shared" si="74"/>
        <v>0</v>
      </c>
      <c r="AN58" s="61">
        <f t="shared" si="74"/>
        <v>0</v>
      </c>
      <c r="AO58" s="61">
        <f t="shared" si="74"/>
        <v>0</v>
      </c>
      <c r="AP58" s="61">
        <f t="shared" si="74"/>
        <v>10946000</v>
      </c>
      <c r="AQ58" s="61">
        <f t="shared" si="74"/>
        <v>0</v>
      </c>
      <c r="AR58" s="17">
        <v>4</v>
      </c>
      <c r="AS58" s="15" t="s">
        <v>126</v>
      </c>
      <c r="AT58" s="63">
        <f t="shared" ref="AT58:BE58" si="76">AT59+AT63</f>
        <v>0</v>
      </c>
      <c r="AU58" s="61">
        <f t="shared" si="76"/>
        <v>0</v>
      </c>
      <c r="AV58" s="61">
        <f t="shared" si="76"/>
        <v>0</v>
      </c>
      <c r="AW58" s="61">
        <f t="shared" si="76"/>
        <v>0</v>
      </c>
      <c r="AX58" s="61">
        <f t="shared" si="76"/>
        <v>0</v>
      </c>
      <c r="AY58" s="61">
        <f t="shared" si="76"/>
        <v>0</v>
      </c>
      <c r="AZ58" s="61">
        <f t="shared" si="76"/>
        <v>0</v>
      </c>
      <c r="BA58" s="61" t="e">
        <f t="shared" si="76"/>
        <v>#REF!</v>
      </c>
      <c r="BB58" s="61" t="e">
        <f t="shared" si="76"/>
        <v>#REF!</v>
      </c>
      <c r="BC58" s="61">
        <f t="shared" si="76"/>
        <v>0</v>
      </c>
      <c r="BD58" s="61">
        <f t="shared" si="76"/>
        <v>0</v>
      </c>
      <c r="BE58" s="61">
        <f t="shared" si="76"/>
        <v>0</v>
      </c>
    </row>
    <row r="59" spans="1:57" s="48" customFormat="1" ht="23.25" customHeight="1" x14ac:dyDescent="0.25">
      <c r="A59" s="151"/>
      <c r="B59" s="152" t="s">
        <v>127</v>
      </c>
      <c r="C59" s="153">
        <f>C60+C61+C62</f>
        <v>16023000</v>
      </c>
      <c r="D59" s="153">
        <f t="shared" ref="D59:AQ59" si="77">D60+D61+D62</f>
        <v>0</v>
      </c>
      <c r="E59" s="153">
        <f t="shared" si="77"/>
        <v>5470000</v>
      </c>
      <c r="F59" s="153">
        <f>F60+F61+F62</f>
        <v>0</v>
      </c>
      <c r="G59" s="153">
        <f t="shared" ref="G59:K59" si="78">G60+G61+G62</f>
        <v>373392.37999999942</v>
      </c>
      <c r="H59" s="153">
        <f t="shared" si="78"/>
        <v>388546.03999999957</v>
      </c>
      <c r="I59" s="153">
        <f t="shared" si="78"/>
        <v>0</v>
      </c>
      <c r="J59" s="153">
        <f t="shared" si="78"/>
        <v>5485153.6600000001</v>
      </c>
      <c r="K59" s="153">
        <f t="shared" si="78"/>
        <v>5485153.6600000001</v>
      </c>
      <c r="L59" s="153">
        <f t="shared" si="77"/>
        <v>5468000</v>
      </c>
      <c r="M59" s="153">
        <f t="shared" si="77"/>
        <v>373392.37999999942</v>
      </c>
      <c r="N59" s="153">
        <f t="shared" si="77"/>
        <v>388546.03999999957</v>
      </c>
      <c r="O59" s="153">
        <f t="shared" si="77"/>
        <v>5452846.3399999999</v>
      </c>
      <c r="P59" s="154">
        <f t="shared" si="77"/>
        <v>0</v>
      </c>
      <c r="Q59" s="153">
        <f t="shared" si="77"/>
        <v>5085000</v>
      </c>
      <c r="R59" s="153">
        <f t="shared" si="77"/>
        <v>0</v>
      </c>
      <c r="S59" s="153">
        <f t="shared" si="77"/>
        <v>16023000</v>
      </c>
      <c r="T59" s="81">
        <f t="shared" si="77"/>
        <v>0</v>
      </c>
      <c r="U59" s="81">
        <f t="shared" si="77"/>
        <v>0</v>
      </c>
      <c r="V59" s="81">
        <f t="shared" si="77"/>
        <v>0</v>
      </c>
      <c r="W59" s="81">
        <f t="shared" si="77"/>
        <v>0</v>
      </c>
      <c r="X59" s="81">
        <f t="shared" si="77"/>
        <v>0</v>
      </c>
      <c r="Y59" s="81">
        <f t="shared" si="77"/>
        <v>0</v>
      </c>
      <c r="Z59" s="81">
        <f t="shared" si="77"/>
        <v>0</v>
      </c>
      <c r="AA59" s="81">
        <f t="shared" si="77"/>
        <v>0</v>
      </c>
      <c r="AB59" s="81">
        <f t="shared" si="77"/>
        <v>0</v>
      </c>
      <c r="AC59" s="81">
        <f t="shared" si="77"/>
        <v>0</v>
      </c>
      <c r="AD59" s="81">
        <f t="shared" si="77"/>
        <v>0</v>
      </c>
      <c r="AE59" s="81">
        <f t="shared" si="77"/>
        <v>0</v>
      </c>
      <c r="AF59" s="81">
        <f t="shared" si="77"/>
        <v>0</v>
      </c>
      <c r="AG59" s="81">
        <f t="shared" si="77"/>
        <v>0</v>
      </c>
      <c r="AH59" s="81">
        <f t="shared" si="77"/>
        <v>0</v>
      </c>
      <c r="AI59" s="81">
        <f t="shared" si="77"/>
        <v>0</v>
      </c>
      <c r="AJ59" s="81">
        <f t="shared" si="77"/>
        <v>0</v>
      </c>
      <c r="AK59" s="81">
        <f t="shared" si="77"/>
        <v>0</v>
      </c>
      <c r="AL59" s="81">
        <f t="shared" si="77"/>
        <v>0</v>
      </c>
      <c r="AM59" s="81">
        <f t="shared" si="77"/>
        <v>0</v>
      </c>
      <c r="AN59" s="81">
        <f t="shared" si="77"/>
        <v>0</v>
      </c>
      <c r="AO59" s="81">
        <f t="shared" si="77"/>
        <v>0</v>
      </c>
      <c r="AP59" s="81">
        <f t="shared" si="77"/>
        <v>10938000</v>
      </c>
      <c r="AQ59" s="146">
        <f t="shared" si="77"/>
        <v>0</v>
      </c>
      <c r="AR59" s="44"/>
      <c r="AS59" s="42" t="s">
        <v>127</v>
      </c>
      <c r="AT59" s="147">
        <f t="shared" ref="AT59:BE59" si="79">AT60+AT61+AT62</f>
        <v>0</v>
      </c>
      <c r="AU59" s="81">
        <f t="shared" si="79"/>
        <v>0</v>
      </c>
      <c r="AV59" s="81">
        <f t="shared" si="79"/>
        <v>0</v>
      </c>
      <c r="AW59" s="81">
        <f t="shared" si="79"/>
        <v>0</v>
      </c>
      <c r="AX59" s="81">
        <f t="shared" si="79"/>
        <v>0</v>
      </c>
      <c r="AY59" s="81">
        <f t="shared" si="79"/>
        <v>0</v>
      </c>
      <c r="AZ59" s="81">
        <f t="shared" si="79"/>
        <v>0</v>
      </c>
      <c r="BA59" s="81" t="e">
        <f t="shared" si="79"/>
        <v>#REF!</v>
      </c>
      <c r="BB59" s="81" t="e">
        <f t="shared" si="79"/>
        <v>#REF!</v>
      </c>
      <c r="BC59" s="81">
        <f t="shared" si="79"/>
        <v>0</v>
      </c>
      <c r="BD59" s="81">
        <f t="shared" si="79"/>
        <v>0</v>
      </c>
      <c r="BE59" s="81">
        <f t="shared" si="79"/>
        <v>0</v>
      </c>
    </row>
    <row r="60" spans="1:57" s="48" customFormat="1" ht="23.25" customHeight="1" x14ac:dyDescent="0.25">
      <c r="A60" s="41"/>
      <c r="B60" s="42" t="s">
        <v>128</v>
      </c>
      <c r="C60" s="33">
        <v>6000000</v>
      </c>
      <c r="D60" s="33"/>
      <c r="E60" s="33">
        <v>2000000</v>
      </c>
      <c r="F60" s="33"/>
      <c r="G60" s="33"/>
      <c r="H60" s="33">
        <v>68679.549999999581</v>
      </c>
      <c r="I60" s="33"/>
      <c r="J60" s="23">
        <f t="shared" ref="J60:J62" si="80">E60+F60-G60+H60</f>
        <v>2068679.5499999996</v>
      </c>
      <c r="K60" s="33">
        <v>2068679.5499999996</v>
      </c>
      <c r="L60" s="33">
        <v>2000000</v>
      </c>
      <c r="M60" s="33"/>
      <c r="N60" s="33">
        <v>68679.549999999581</v>
      </c>
      <c r="O60" s="23">
        <f t="shared" ref="O60:O62" si="81">L60+M60-N60</f>
        <v>1931320.4500000004</v>
      </c>
      <c r="P60" s="43"/>
      <c r="Q60" s="33">
        <v>2000000</v>
      </c>
      <c r="R60" s="33"/>
      <c r="S60" s="23">
        <f t="shared" ref="S60:S62" si="82">I60+J60+O60+Q60</f>
        <v>6000000</v>
      </c>
      <c r="T60" s="33"/>
      <c r="U60" s="34"/>
      <c r="V60" s="33"/>
      <c r="W60" s="34"/>
      <c r="X60" s="33"/>
      <c r="Y60" s="34"/>
      <c r="Z60" s="33"/>
      <c r="AA60" s="33"/>
      <c r="AB60" s="33"/>
      <c r="AC60" s="34"/>
      <c r="AD60" s="33"/>
      <c r="AE60" s="33"/>
      <c r="AF60" s="33"/>
      <c r="AG60" s="34"/>
      <c r="AH60" s="33"/>
      <c r="AI60" s="33"/>
      <c r="AJ60" s="33"/>
      <c r="AK60" s="33"/>
      <c r="AL60" s="33"/>
      <c r="AM60" s="33"/>
      <c r="AN60" s="33"/>
      <c r="AO60" s="23"/>
      <c r="AP60" s="23">
        <f t="shared" ref="AP60:AP62" si="83">I60+J60+O60</f>
        <v>4000000</v>
      </c>
      <c r="AQ60" s="25">
        <f>C60-S60</f>
        <v>0</v>
      </c>
      <c r="AR60" s="44"/>
      <c r="AS60" s="42" t="s">
        <v>128</v>
      </c>
      <c r="AT60" s="46"/>
      <c r="AU60" s="37"/>
      <c r="AV60" s="37"/>
      <c r="AW60" s="47"/>
      <c r="AX60" s="47"/>
      <c r="AY60" s="47"/>
      <c r="AZ60" s="47"/>
      <c r="BA60" s="47" t="e">
        <f>AE60-#REF!</f>
        <v>#REF!</v>
      </c>
      <c r="BB60" s="47" t="e">
        <f>AG60-#REF!</f>
        <v>#REF!</v>
      </c>
      <c r="BC60" s="47"/>
      <c r="BD60" s="47"/>
      <c r="BE60" s="47"/>
    </row>
    <row r="61" spans="1:57" s="48" customFormat="1" ht="23.25" customHeight="1" x14ac:dyDescent="0.25">
      <c r="A61" s="41"/>
      <c r="B61" s="42" t="s">
        <v>129</v>
      </c>
      <c r="C61" s="33">
        <v>2150000</v>
      </c>
      <c r="D61" s="33"/>
      <c r="E61" s="33">
        <v>600000</v>
      </c>
      <c r="F61" s="33"/>
      <c r="G61" s="33"/>
      <c r="H61" s="33">
        <v>319866.49</v>
      </c>
      <c r="I61" s="33"/>
      <c r="J61" s="23">
        <f t="shared" si="80"/>
        <v>919866.49</v>
      </c>
      <c r="K61" s="33">
        <v>919866.49</v>
      </c>
      <c r="L61" s="33">
        <v>600000</v>
      </c>
      <c r="M61" s="33"/>
      <c r="N61" s="33">
        <v>319866.49</v>
      </c>
      <c r="O61" s="23">
        <f t="shared" si="81"/>
        <v>280133.51</v>
      </c>
      <c r="P61" s="43"/>
      <c r="Q61" s="33">
        <v>950000</v>
      </c>
      <c r="R61" s="33"/>
      <c r="S61" s="23">
        <f t="shared" si="82"/>
        <v>2150000</v>
      </c>
      <c r="T61" s="33"/>
      <c r="U61" s="34"/>
      <c r="V61" s="33"/>
      <c r="W61" s="34"/>
      <c r="X61" s="33"/>
      <c r="Y61" s="34"/>
      <c r="Z61" s="33"/>
      <c r="AA61" s="33"/>
      <c r="AB61" s="33"/>
      <c r="AC61" s="34"/>
      <c r="AD61" s="33"/>
      <c r="AE61" s="33"/>
      <c r="AF61" s="33"/>
      <c r="AG61" s="34"/>
      <c r="AH61" s="33"/>
      <c r="AI61" s="33"/>
      <c r="AJ61" s="33"/>
      <c r="AK61" s="33"/>
      <c r="AL61" s="33"/>
      <c r="AM61" s="33"/>
      <c r="AN61" s="33"/>
      <c r="AO61" s="23"/>
      <c r="AP61" s="23">
        <f t="shared" si="83"/>
        <v>1200000</v>
      </c>
      <c r="AQ61" s="25">
        <f>C61-S61</f>
        <v>0</v>
      </c>
      <c r="AR61" s="44"/>
      <c r="AS61" s="42" t="s">
        <v>129</v>
      </c>
      <c r="AT61" s="46"/>
      <c r="AU61" s="37"/>
      <c r="AV61" s="37"/>
      <c r="AW61" s="47"/>
      <c r="AX61" s="47"/>
      <c r="AY61" s="47"/>
      <c r="AZ61" s="47"/>
      <c r="BA61" s="47" t="e">
        <f>AE61-#REF!</f>
        <v>#REF!</v>
      </c>
      <c r="BB61" s="47"/>
      <c r="BC61" s="47"/>
      <c r="BD61" s="47"/>
      <c r="BE61" s="47"/>
    </row>
    <row r="62" spans="1:57" s="48" customFormat="1" ht="23.25" customHeight="1" x14ac:dyDescent="0.25">
      <c r="A62" s="41"/>
      <c r="B62" s="42" t="s">
        <v>130</v>
      </c>
      <c r="C62" s="33">
        <v>7873000</v>
      </c>
      <c r="D62" s="33"/>
      <c r="E62" s="33">
        <v>2870000</v>
      </c>
      <c r="F62" s="33"/>
      <c r="G62" s="33">
        <v>373392.37999999942</v>
      </c>
      <c r="H62" s="33"/>
      <c r="I62" s="33"/>
      <c r="J62" s="23">
        <f t="shared" si="80"/>
        <v>2496607.6200000006</v>
      </c>
      <c r="K62" s="33">
        <v>2496607.6200000006</v>
      </c>
      <c r="L62" s="33">
        <v>2868000</v>
      </c>
      <c r="M62" s="33">
        <v>373392.37999999942</v>
      </c>
      <c r="N62" s="33"/>
      <c r="O62" s="23">
        <f t="shared" si="81"/>
        <v>3241392.3799999994</v>
      </c>
      <c r="P62" s="43"/>
      <c r="Q62" s="33">
        <v>2135000</v>
      </c>
      <c r="R62" s="33"/>
      <c r="S62" s="23">
        <f t="shared" si="82"/>
        <v>7873000</v>
      </c>
      <c r="T62" s="33"/>
      <c r="U62" s="34"/>
      <c r="V62" s="33"/>
      <c r="W62" s="34"/>
      <c r="X62" s="33"/>
      <c r="Y62" s="34"/>
      <c r="Z62" s="33"/>
      <c r="AA62" s="33"/>
      <c r="AB62" s="33"/>
      <c r="AC62" s="34"/>
      <c r="AD62" s="33"/>
      <c r="AE62" s="33"/>
      <c r="AF62" s="33"/>
      <c r="AG62" s="34"/>
      <c r="AH62" s="33"/>
      <c r="AI62" s="33"/>
      <c r="AJ62" s="33"/>
      <c r="AK62" s="33"/>
      <c r="AL62" s="33"/>
      <c r="AM62" s="33"/>
      <c r="AN62" s="33"/>
      <c r="AO62" s="23"/>
      <c r="AP62" s="23">
        <f t="shared" si="83"/>
        <v>5738000</v>
      </c>
      <c r="AQ62" s="25">
        <f>C62-S62</f>
        <v>0</v>
      </c>
      <c r="AR62" s="44"/>
      <c r="AS62" s="42" t="s">
        <v>130</v>
      </c>
      <c r="AT62" s="46"/>
      <c r="AU62" s="37"/>
      <c r="AV62" s="37"/>
      <c r="AW62" s="47"/>
      <c r="AX62" s="47"/>
      <c r="AY62" s="47"/>
      <c r="AZ62" s="47"/>
      <c r="BA62" s="47" t="e">
        <f>AE62-#REF!</f>
        <v>#REF!</v>
      </c>
      <c r="BB62" s="47" t="e">
        <f>AG62-#REF!</f>
        <v>#REF!</v>
      </c>
      <c r="BC62" s="47"/>
      <c r="BD62" s="47"/>
      <c r="BE62" s="47"/>
    </row>
    <row r="63" spans="1:57" s="2" customFormat="1" ht="23.25" customHeight="1" x14ac:dyDescent="0.25">
      <c r="A63" s="150"/>
      <c r="B63" s="74" t="s">
        <v>131</v>
      </c>
      <c r="C63" s="148">
        <f t="shared" ref="C63:AQ63" si="84">C64+C65</f>
        <v>19000</v>
      </c>
      <c r="D63" s="148">
        <f t="shared" si="84"/>
        <v>0</v>
      </c>
      <c r="E63" s="148">
        <f t="shared" si="84"/>
        <v>3000</v>
      </c>
      <c r="F63" s="148">
        <f>F64+F65</f>
        <v>0</v>
      </c>
      <c r="G63" s="148">
        <f t="shared" ref="G63:K63" si="85">G64+G65</f>
        <v>3000</v>
      </c>
      <c r="H63" s="148">
        <f t="shared" si="85"/>
        <v>0</v>
      </c>
      <c r="I63" s="148">
        <f t="shared" si="85"/>
        <v>0</v>
      </c>
      <c r="J63" s="148">
        <f t="shared" si="85"/>
        <v>0</v>
      </c>
      <c r="K63" s="148">
        <f t="shared" si="85"/>
        <v>0</v>
      </c>
      <c r="L63" s="148">
        <f t="shared" si="84"/>
        <v>5000</v>
      </c>
      <c r="M63" s="148">
        <f t="shared" si="84"/>
        <v>3000</v>
      </c>
      <c r="N63" s="148">
        <f t="shared" si="84"/>
        <v>0</v>
      </c>
      <c r="O63" s="148">
        <f t="shared" si="84"/>
        <v>8000</v>
      </c>
      <c r="P63" s="149">
        <f t="shared" si="84"/>
        <v>0</v>
      </c>
      <c r="Q63" s="148">
        <f t="shared" si="84"/>
        <v>11000</v>
      </c>
      <c r="R63" s="148">
        <f t="shared" si="84"/>
        <v>0</v>
      </c>
      <c r="S63" s="148">
        <f t="shared" si="84"/>
        <v>19000</v>
      </c>
      <c r="T63" s="119">
        <f t="shared" si="84"/>
        <v>0</v>
      </c>
      <c r="U63" s="119">
        <f t="shared" si="84"/>
        <v>0</v>
      </c>
      <c r="V63" s="119">
        <f t="shared" si="84"/>
        <v>0</v>
      </c>
      <c r="W63" s="119">
        <f t="shared" si="84"/>
        <v>0</v>
      </c>
      <c r="X63" s="119">
        <f t="shared" si="84"/>
        <v>0</v>
      </c>
      <c r="Y63" s="119">
        <f t="shared" si="84"/>
        <v>0</v>
      </c>
      <c r="Z63" s="119">
        <f t="shared" si="84"/>
        <v>0</v>
      </c>
      <c r="AA63" s="119">
        <f t="shared" si="84"/>
        <v>0</v>
      </c>
      <c r="AB63" s="119">
        <f t="shared" si="84"/>
        <v>0</v>
      </c>
      <c r="AC63" s="119">
        <f t="shared" si="84"/>
        <v>0</v>
      </c>
      <c r="AD63" s="119">
        <f t="shared" si="84"/>
        <v>0</v>
      </c>
      <c r="AE63" s="119">
        <f t="shared" si="84"/>
        <v>0</v>
      </c>
      <c r="AF63" s="119">
        <f t="shared" si="84"/>
        <v>0</v>
      </c>
      <c r="AG63" s="119">
        <f t="shared" si="84"/>
        <v>0</v>
      </c>
      <c r="AH63" s="119">
        <f t="shared" si="84"/>
        <v>0</v>
      </c>
      <c r="AI63" s="119">
        <f t="shared" si="84"/>
        <v>0</v>
      </c>
      <c r="AJ63" s="119">
        <f t="shared" si="84"/>
        <v>0</v>
      </c>
      <c r="AK63" s="119">
        <f t="shared" si="84"/>
        <v>0</v>
      </c>
      <c r="AL63" s="119">
        <f t="shared" si="84"/>
        <v>0</v>
      </c>
      <c r="AM63" s="119">
        <f t="shared" si="84"/>
        <v>0</v>
      </c>
      <c r="AN63" s="119">
        <f t="shared" si="84"/>
        <v>0</v>
      </c>
      <c r="AO63" s="119">
        <f t="shared" si="84"/>
        <v>0</v>
      </c>
      <c r="AP63" s="119">
        <f t="shared" si="84"/>
        <v>8000</v>
      </c>
      <c r="AQ63" s="135">
        <f t="shared" si="84"/>
        <v>0</v>
      </c>
      <c r="AR63" s="56"/>
      <c r="AS63" s="55" t="s">
        <v>131</v>
      </c>
      <c r="AT63" s="132">
        <f t="shared" ref="AT63:BE63" si="86">AT64+AT65</f>
        <v>0</v>
      </c>
      <c r="AU63" s="23">
        <f t="shared" si="86"/>
        <v>0</v>
      </c>
      <c r="AV63" s="23">
        <f t="shared" si="86"/>
        <v>0</v>
      </c>
      <c r="AW63" s="23">
        <f t="shared" si="86"/>
        <v>0</v>
      </c>
      <c r="AX63" s="23">
        <f t="shared" si="86"/>
        <v>0</v>
      </c>
      <c r="AY63" s="23">
        <f t="shared" si="86"/>
        <v>0</v>
      </c>
      <c r="AZ63" s="23">
        <f t="shared" si="86"/>
        <v>0</v>
      </c>
      <c r="BA63" s="23">
        <f t="shared" si="86"/>
        <v>0</v>
      </c>
      <c r="BB63" s="23">
        <f t="shared" si="86"/>
        <v>0</v>
      </c>
      <c r="BC63" s="23">
        <f t="shared" si="86"/>
        <v>0</v>
      </c>
      <c r="BD63" s="23">
        <f t="shared" si="86"/>
        <v>0</v>
      </c>
      <c r="BE63" s="23">
        <f t="shared" si="86"/>
        <v>0</v>
      </c>
    </row>
    <row r="64" spans="1:57" s="29" customFormat="1" ht="23.25" customHeight="1" x14ac:dyDescent="0.25">
      <c r="A64" s="39"/>
      <c r="B64" s="21" t="s">
        <v>132</v>
      </c>
      <c r="C64" s="22">
        <v>16000</v>
      </c>
      <c r="D64" s="22"/>
      <c r="E64" s="22">
        <v>2000</v>
      </c>
      <c r="F64" s="23"/>
      <c r="G64" s="23">
        <v>2000</v>
      </c>
      <c r="H64" s="23"/>
      <c r="I64" s="23"/>
      <c r="J64" s="23">
        <f t="shared" ref="J64:J65" si="87">E64+F64-G64+H64</f>
        <v>0</v>
      </c>
      <c r="K64" s="23"/>
      <c r="L64" s="23">
        <v>4000</v>
      </c>
      <c r="M64" s="23">
        <v>2000</v>
      </c>
      <c r="N64" s="23"/>
      <c r="O64" s="23">
        <f t="shared" ref="O64:O65" si="88">L64+M64-N64</f>
        <v>6000</v>
      </c>
      <c r="P64" s="78"/>
      <c r="Q64" s="23">
        <v>10000</v>
      </c>
      <c r="R64" s="23"/>
      <c r="S64" s="23">
        <f t="shared" ref="S64:S65" si="89">I64+J64+O64+Q64</f>
        <v>16000</v>
      </c>
      <c r="T64" s="23"/>
      <c r="U64" s="24"/>
      <c r="V64" s="23"/>
      <c r="W64" s="24"/>
      <c r="X64" s="23"/>
      <c r="Y64" s="24"/>
      <c r="Z64" s="23"/>
      <c r="AA64" s="23"/>
      <c r="AB64" s="23"/>
      <c r="AC64" s="24"/>
      <c r="AD64" s="23"/>
      <c r="AE64" s="23"/>
      <c r="AF64" s="23"/>
      <c r="AG64" s="24"/>
      <c r="AH64" s="23"/>
      <c r="AI64" s="23"/>
      <c r="AJ64" s="23"/>
      <c r="AK64" s="23"/>
      <c r="AL64" s="23"/>
      <c r="AM64" s="23"/>
      <c r="AN64" s="23"/>
      <c r="AO64" s="23"/>
      <c r="AP64" s="23">
        <f t="shared" ref="AP64:AP65" si="90">I64+J64+O64</f>
        <v>6000</v>
      </c>
      <c r="AQ64" s="25">
        <f>C64-S64</f>
        <v>0</v>
      </c>
      <c r="AR64" s="40"/>
      <c r="AS64" s="21" t="s">
        <v>132</v>
      </c>
      <c r="AT64" s="27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</row>
    <row r="65" spans="1:57" s="29" customFormat="1" ht="23.25" customHeight="1" x14ac:dyDescent="0.25">
      <c r="A65" s="39"/>
      <c r="B65" s="21" t="s">
        <v>133</v>
      </c>
      <c r="C65" s="22">
        <v>3000</v>
      </c>
      <c r="D65" s="22"/>
      <c r="E65" s="22">
        <v>1000</v>
      </c>
      <c r="F65" s="23"/>
      <c r="G65" s="23">
        <v>1000</v>
      </c>
      <c r="H65" s="23"/>
      <c r="I65" s="23"/>
      <c r="J65" s="23">
        <f t="shared" si="87"/>
        <v>0</v>
      </c>
      <c r="K65" s="23"/>
      <c r="L65" s="23">
        <v>1000</v>
      </c>
      <c r="M65" s="23">
        <v>1000</v>
      </c>
      <c r="N65" s="23"/>
      <c r="O65" s="23">
        <f t="shared" si="88"/>
        <v>2000</v>
      </c>
      <c r="P65" s="78"/>
      <c r="Q65" s="23">
        <v>1000</v>
      </c>
      <c r="R65" s="23"/>
      <c r="S65" s="23">
        <f t="shared" si="89"/>
        <v>3000</v>
      </c>
      <c r="T65" s="23"/>
      <c r="U65" s="24"/>
      <c r="V65" s="23"/>
      <c r="W65" s="24"/>
      <c r="X65" s="23"/>
      <c r="Y65" s="24"/>
      <c r="Z65" s="23"/>
      <c r="AA65" s="23"/>
      <c r="AB65" s="23"/>
      <c r="AC65" s="24"/>
      <c r="AD65" s="23"/>
      <c r="AE65" s="23"/>
      <c r="AF65" s="23"/>
      <c r="AG65" s="24"/>
      <c r="AH65" s="23"/>
      <c r="AI65" s="23"/>
      <c r="AJ65" s="23"/>
      <c r="AK65" s="23"/>
      <c r="AL65" s="23"/>
      <c r="AM65" s="23"/>
      <c r="AN65" s="23"/>
      <c r="AO65" s="23"/>
      <c r="AP65" s="23">
        <f t="shared" si="90"/>
        <v>2000</v>
      </c>
      <c r="AQ65" s="25">
        <f>C65-S65</f>
        <v>0</v>
      </c>
      <c r="AR65" s="40"/>
      <c r="AS65" s="21" t="s">
        <v>133</v>
      </c>
      <c r="AT65" s="27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</row>
    <row r="66" spans="1:57" ht="23.25" customHeight="1" x14ac:dyDescent="0.25">
      <c r="A66" s="14">
        <v>5</v>
      </c>
      <c r="B66" s="15" t="s">
        <v>134</v>
      </c>
      <c r="C66" s="61">
        <f t="shared" ref="C66:AQ66" si="91">C67</f>
        <v>7000</v>
      </c>
      <c r="D66" s="61">
        <f t="shared" si="91"/>
        <v>0</v>
      </c>
      <c r="E66" s="61">
        <f t="shared" si="91"/>
        <v>4000</v>
      </c>
      <c r="F66" s="61">
        <f>F67</f>
        <v>0</v>
      </c>
      <c r="G66" s="61">
        <f t="shared" si="91"/>
        <v>4000</v>
      </c>
      <c r="H66" s="61">
        <f t="shared" si="91"/>
        <v>0</v>
      </c>
      <c r="I66" s="61">
        <f t="shared" si="91"/>
        <v>0</v>
      </c>
      <c r="J66" s="128">
        <f t="shared" si="91"/>
        <v>0</v>
      </c>
      <c r="K66" s="128">
        <f t="shared" si="91"/>
        <v>0</v>
      </c>
      <c r="L66" s="128">
        <f t="shared" si="91"/>
        <v>3000</v>
      </c>
      <c r="M66" s="128">
        <f t="shared" si="91"/>
        <v>4000</v>
      </c>
      <c r="N66" s="128">
        <f t="shared" si="91"/>
        <v>0</v>
      </c>
      <c r="O66" s="128">
        <f t="shared" si="91"/>
        <v>7000</v>
      </c>
      <c r="P66" s="129">
        <f t="shared" si="91"/>
        <v>0</v>
      </c>
      <c r="Q66" s="128">
        <f t="shared" si="91"/>
        <v>0</v>
      </c>
      <c r="R66" s="128">
        <f t="shared" si="91"/>
        <v>0</v>
      </c>
      <c r="S66" s="128">
        <f t="shared" si="91"/>
        <v>7000</v>
      </c>
      <c r="T66" s="61">
        <f t="shared" si="91"/>
        <v>0</v>
      </c>
      <c r="U66" s="61">
        <f t="shared" si="91"/>
        <v>0</v>
      </c>
      <c r="V66" s="61">
        <f t="shared" si="91"/>
        <v>0</v>
      </c>
      <c r="W66" s="61">
        <f t="shared" si="91"/>
        <v>0</v>
      </c>
      <c r="X66" s="61">
        <f t="shared" si="91"/>
        <v>0</v>
      </c>
      <c r="Y66" s="61">
        <f t="shared" si="91"/>
        <v>0</v>
      </c>
      <c r="Z66" s="61">
        <f t="shared" si="91"/>
        <v>0</v>
      </c>
      <c r="AA66" s="61">
        <f t="shared" si="91"/>
        <v>0</v>
      </c>
      <c r="AB66" s="61">
        <f t="shared" si="91"/>
        <v>0</v>
      </c>
      <c r="AC66" s="61">
        <f t="shared" si="91"/>
        <v>0</v>
      </c>
      <c r="AD66" s="61">
        <f t="shared" si="91"/>
        <v>0</v>
      </c>
      <c r="AE66" s="61">
        <f t="shared" si="91"/>
        <v>0</v>
      </c>
      <c r="AF66" s="61">
        <f t="shared" si="91"/>
        <v>0</v>
      </c>
      <c r="AG66" s="61">
        <f t="shared" si="91"/>
        <v>0</v>
      </c>
      <c r="AH66" s="61">
        <f t="shared" si="91"/>
        <v>0</v>
      </c>
      <c r="AI66" s="61">
        <f t="shared" si="91"/>
        <v>0</v>
      </c>
      <c r="AJ66" s="61">
        <f t="shared" si="91"/>
        <v>0</v>
      </c>
      <c r="AK66" s="61">
        <f t="shared" si="91"/>
        <v>0</v>
      </c>
      <c r="AL66" s="61">
        <f t="shared" si="91"/>
        <v>0</v>
      </c>
      <c r="AM66" s="61">
        <f t="shared" si="91"/>
        <v>0</v>
      </c>
      <c r="AN66" s="61">
        <f t="shared" si="91"/>
        <v>0</v>
      </c>
      <c r="AO66" s="61">
        <f t="shared" si="91"/>
        <v>0</v>
      </c>
      <c r="AP66" s="61">
        <f t="shared" si="91"/>
        <v>7000</v>
      </c>
      <c r="AQ66" s="61">
        <f t="shared" si="91"/>
        <v>0</v>
      </c>
      <c r="AR66" s="17">
        <v>5</v>
      </c>
      <c r="AS66" s="15" t="s">
        <v>134</v>
      </c>
      <c r="AT66" s="63">
        <f>AT67</f>
        <v>0</v>
      </c>
      <c r="AU66" s="61">
        <f t="shared" ref="AU66:BE66" si="92">AU67</f>
        <v>0</v>
      </c>
      <c r="AV66" s="61">
        <f t="shared" si="92"/>
        <v>0</v>
      </c>
      <c r="AW66" s="61">
        <f t="shared" si="92"/>
        <v>0</v>
      </c>
      <c r="AX66" s="61">
        <f t="shared" si="92"/>
        <v>0</v>
      </c>
      <c r="AY66" s="61">
        <f t="shared" si="92"/>
        <v>0</v>
      </c>
      <c r="AZ66" s="61">
        <f t="shared" si="92"/>
        <v>0</v>
      </c>
      <c r="BA66" s="61">
        <f t="shared" si="92"/>
        <v>0</v>
      </c>
      <c r="BB66" s="61">
        <f t="shared" si="92"/>
        <v>0</v>
      </c>
      <c r="BC66" s="61">
        <f t="shared" si="92"/>
        <v>0</v>
      </c>
      <c r="BD66" s="61">
        <f t="shared" si="92"/>
        <v>0</v>
      </c>
      <c r="BE66" s="61">
        <f t="shared" si="92"/>
        <v>0</v>
      </c>
    </row>
    <row r="67" spans="1:57" s="2" customFormat="1" ht="23.25" customHeight="1" x14ac:dyDescent="0.25">
      <c r="A67" s="150"/>
      <c r="B67" s="74" t="s">
        <v>135</v>
      </c>
      <c r="C67" s="148">
        <f t="shared" ref="C67:AQ67" si="93">C68+C69+C70</f>
        <v>7000</v>
      </c>
      <c r="D67" s="148">
        <f t="shared" si="93"/>
        <v>0</v>
      </c>
      <c r="E67" s="148">
        <f t="shared" si="93"/>
        <v>4000</v>
      </c>
      <c r="F67" s="148">
        <f>F68+F69+F70</f>
        <v>0</v>
      </c>
      <c r="G67" s="148">
        <f t="shared" ref="G67:K67" si="94">G68+G69+G70</f>
        <v>4000</v>
      </c>
      <c r="H67" s="148">
        <f t="shared" si="94"/>
        <v>0</v>
      </c>
      <c r="I67" s="148">
        <f t="shared" si="94"/>
        <v>0</v>
      </c>
      <c r="J67" s="148">
        <f t="shared" si="94"/>
        <v>0</v>
      </c>
      <c r="K67" s="148">
        <f t="shared" si="94"/>
        <v>0</v>
      </c>
      <c r="L67" s="148">
        <f t="shared" si="93"/>
        <v>3000</v>
      </c>
      <c r="M67" s="148">
        <f t="shared" si="93"/>
        <v>4000</v>
      </c>
      <c r="N67" s="148">
        <f t="shared" si="93"/>
        <v>0</v>
      </c>
      <c r="O67" s="148">
        <f t="shared" si="93"/>
        <v>7000</v>
      </c>
      <c r="P67" s="149">
        <f t="shared" si="93"/>
        <v>0</v>
      </c>
      <c r="Q67" s="148">
        <f t="shared" si="93"/>
        <v>0</v>
      </c>
      <c r="R67" s="148">
        <f t="shared" si="93"/>
        <v>0</v>
      </c>
      <c r="S67" s="148">
        <f t="shared" si="93"/>
        <v>7000</v>
      </c>
      <c r="T67" s="119">
        <f t="shared" si="93"/>
        <v>0</v>
      </c>
      <c r="U67" s="119">
        <f t="shared" si="93"/>
        <v>0</v>
      </c>
      <c r="V67" s="119">
        <f t="shared" si="93"/>
        <v>0</v>
      </c>
      <c r="W67" s="119">
        <f t="shared" si="93"/>
        <v>0</v>
      </c>
      <c r="X67" s="119">
        <f t="shared" si="93"/>
        <v>0</v>
      </c>
      <c r="Y67" s="119">
        <f t="shared" si="93"/>
        <v>0</v>
      </c>
      <c r="Z67" s="119">
        <f t="shared" si="93"/>
        <v>0</v>
      </c>
      <c r="AA67" s="119">
        <f t="shared" si="93"/>
        <v>0</v>
      </c>
      <c r="AB67" s="119">
        <f t="shared" si="93"/>
        <v>0</v>
      </c>
      <c r="AC67" s="119">
        <f t="shared" si="93"/>
        <v>0</v>
      </c>
      <c r="AD67" s="119">
        <f t="shared" si="93"/>
        <v>0</v>
      </c>
      <c r="AE67" s="119">
        <f t="shared" si="93"/>
        <v>0</v>
      </c>
      <c r="AF67" s="119">
        <f t="shared" si="93"/>
        <v>0</v>
      </c>
      <c r="AG67" s="119">
        <f t="shared" si="93"/>
        <v>0</v>
      </c>
      <c r="AH67" s="119">
        <f t="shared" si="93"/>
        <v>0</v>
      </c>
      <c r="AI67" s="119">
        <f t="shared" si="93"/>
        <v>0</v>
      </c>
      <c r="AJ67" s="119">
        <f t="shared" si="93"/>
        <v>0</v>
      </c>
      <c r="AK67" s="119">
        <f t="shared" si="93"/>
        <v>0</v>
      </c>
      <c r="AL67" s="119">
        <f t="shared" si="93"/>
        <v>0</v>
      </c>
      <c r="AM67" s="119">
        <f t="shared" si="93"/>
        <v>0</v>
      </c>
      <c r="AN67" s="119">
        <f t="shared" si="93"/>
        <v>0</v>
      </c>
      <c r="AO67" s="119">
        <f t="shared" si="93"/>
        <v>0</v>
      </c>
      <c r="AP67" s="119">
        <f t="shared" si="93"/>
        <v>7000</v>
      </c>
      <c r="AQ67" s="135">
        <f t="shared" si="93"/>
        <v>0</v>
      </c>
      <c r="AR67" s="56"/>
      <c r="AS67" s="55" t="s">
        <v>135</v>
      </c>
      <c r="AT67" s="132">
        <f>AT68+AT69+AT70</f>
        <v>0</v>
      </c>
      <c r="AU67" s="23">
        <f t="shared" ref="AU67:BE67" si="95">AU68+AU69+AU70</f>
        <v>0</v>
      </c>
      <c r="AV67" s="23">
        <f t="shared" si="95"/>
        <v>0</v>
      </c>
      <c r="AW67" s="23">
        <f t="shared" si="95"/>
        <v>0</v>
      </c>
      <c r="AX67" s="23">
        <f t="shared" si="95"/>
        <v>0</v>
      </c>
      <c r="AY67" s="23">
        <f t="shared" si="95"/>
        <v>0</v>
      </c>
      <c r="AZ67" s="23">
        <f t="shared" si="95"/>
        <v>0</v>
      </c>
      <c r="BA67" s="23">
        <f t="shared" si="95"/>
        <v>0</v>
      </c>
      <c r="BB67" s="23">
        <f t="shared" si="95"/>
        <v>0</v>
      </c>
      <c r="BC67" s="23">
        <f t="shared" si="95"/>
        <v>0</v>
      </c>
      <c r="BD67" s="23">
        <f t="shared" si="95"/>
        <v>0</v>
      </c>
      <c r="BE67" s="23">
        <f t="shared" si="95"/>
        <v>0</v>
      </c>
    </row>
    <row r="68" spans="1:57" s="29" customFormat="1" ht="23.25" customHeight="1" x14ac:dyDescent="0.25">
      <c r="A68" s="20"/>
      <c r="B68" s="21" t="s">
        <v>136</v>
      </c>
      <c r="C68" s="22">
        <v>6000</v>
      </c>
      <c r="D68" s="22"/>
      <c r="E68" s="22">
        <v>3000</v>
      </c>
      <c r="F68" s="23"/>
      <c r="G68" s="23">
        <v>3000</v>
      </c>
      <c r="H68" s="23"/>
      <c r="I68" s="23"/>
      <c r="J68" s="23">
        <f t="shared" ref="J68:J70" si="96">E68+F68-G68+H68</f>
        <v>0</v>
      </c>
      <c r="K68" s="23"/>
      <c r="L68" s="23">
        <v>3000</v>
      </c>
      <c r="M68" s="23">
        <v>3000</v>
      </c>
      <c r="N68" s="23"/>
      <c r="O68" s="23">
        <f t="shared" ref="O68:O70" si="97">L68+M68-N68</f>
        <v>6000</v>
      </c>
      <c r="P68" s="78"/>
      <c r="Q68" s="23"/>
      <c r="R68" s="23"/>
      <c r="S68" s="23">
        <f t="shared" ref="S68:S70" si="98">I68+J68+O68+Q68</f>
        <v>6000</v>
      </c>
      <c r="T68" s="23"/>
      <c r="U68" s="24"/>
      <c r="V68" s="23"/>
      <c r="W68" s="24"/>
      <c r="X68" s="23"/>
      <c r="Y68" s="24"/>
      <c r="Z68" s="23"/>
      <c r="AA68" s="23"/>
      <c r="AB68" s="23"/>
      <c r="AC68" s="24"/>
      <c r="AD68" s="23"/>
      <c r="AE68" s="23"/>
      <c r="AF68" s="23"/>
      <c r="AG68" s="24"/>
      <c r="AH68" s="23"/>
      <c r="AI68" s="23"/>
      <c r="AJ68" s="23"/>
      <c r="AK68" s="23"/>
      <c r="AL68" s="23"/>
      <c r="AM68" s="23"/>
      <c r="AN68" s="23"/>
      <c r="AO68" s="23"/>
      <c r="AP68" s="23">
        <f t="shared" ref="AP68:AP70" si="99">I68+J68+O68</f>
        <v>6000</v>
      </c>
      <c r="AQ68" s="25">
        <f>C68-S68</f>
        <v>0</v>
      </c>
      <c r="AR68" s="26"/>
      <c r="AS68" s="21" t="s">
        <v>136</v>
      </c>
      <c r="AT68" s="27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</row>
    <row r="69" spans="1:57" s="29" customFormat="1" ht="23.25" customHeight="1" x14ac:dyDescent="0.25">
      <c r="A69" s="20"/>
      <c r="B69" s="21" t="s">
        <v>137</v>
      </c>
      <c r="C69" s="22">
        <v>1000</v>
      </c>
      <c r="D69" s="22"/>
      <c r="E69" s="22">
        <v>1000</v>
      </c>
      <c r="F69" s="23"/>
      <c r="G69" s="23">
        <v>1000</v>
      </c>
      <c r="H69" s="23"/>
      <c r="I69" s="23"/>
      <c r="J69" s="23">
        <f t="shared" si="96"/>
        <v>0</v>
      </c>
      <c r="K69" s="23"/>
      <c r="L69" s="23"/>
      <c r="M69" s="23">
        <v>1000</v>
      </c>
      <c r="N69" s="23"/>
      <c r="O69" s="23">
        <f t="shared" si="97"/>
        <v>1000</v>
      </c>
      <c r="P69" s="78"/>
      <c r="Q69" s="23"/>
      <c r="R69" s="23"/>
      <c r="S69" s="23">
        <f t="shared" si="98"/>
        <v>1000</v>
      </c>
      <c r="T69" s="23"/>
      <c r="U69" s="24"/>
      <c r="V69" s="23"/>
      <c r="W69" s="24"/>
      <c r="X69" s="23"/>
      <c r="Y69" s="24"/>
      <c r="Z69" s="23"/>
      <c r="AA69" s="23"/>
      <c r="AB69" s="77"/>
      <c r="AC69" s="24"/>
      <c r="AD69" s="23"/>
      <c r="AE69" s="23"/>
      <c r="AF69" s="23"/>
      <c r="AG69" s="24"/>
      <c r="AH69" s="23"/>
      <c r="AI69" s="23"/>
      <c r="AJ69" s="23"/>
      <c r="AK69" s="23"/>
      <c r="AL69" s="23"/>
      <c r="AM69" s="23"/>
      <c r="AN69" s="23"/>
      <c r="AO69" s="23"/>
      <c r="AP69" s="23">
        <f t="shared" si="99"/>
        <v>1000</v>
      </c>
      <c r="AQ69" s="25">
        <f>C69-S69</f>
        <v>0</v>
      </c>
      <c r="AR69" s="26"/>
      <c r="AS69" s="21" t="s">
        <v>138</v>
      </c>
      <c r="AT69" s="27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</row>
    <row r="70" spans="1:57" s="29" customFormat="1" ht="23.25" customHeight="1" x14ac:dyDescent="0.25">
      <c r="A70" s="20"/>
      <c r="B70" s="21" t="s">
        <v>139</v>
      </c>
      <c r="C70" s="22"/>
      <c r="D70" s="28"/>
      <c r="E70" s="22"/>
      <c r="F70" s="23"/>
      <c r="G70" s="23">
        <v>0</v>
      </c>
      <c r="H70" s="23"/>
      <c r="I70" s="23"/>
      <c r="J70" s="23">
        <f t="shared" si="96"/>
        <v>0</v>
      </c>
      <c r="K70" s="23"/>
      <c r="L70" s="23"/>
      <c r="M70" s="23">
        <v>0</v>
      </c>
      <c r="N70" s="23"/>
      <c r="O70" s="23">
        <f t="shared" si="97"/>
        <v>0</v>
      </c>
      <c r="P70" s="78"/>
      <c r="Q70" s="23"/>
      <c r="R70" s="23"/>
      <c r="S70" s="23">
        <f t="shared" si="98"/>
        <v>0</v>
      </c>
      <c r="T70" s="23"/>
      <c r="U70" s="24"/>
      <c r="V70" s="23"/>
      <c r="W70" s="24"/>
      <c r="X70" s="23"/>
      <c r="Y70" s="24"/>
      <c r="Z70" s="23"/>
      <c r="AA70" s="23"/>
      <c r="AB70" s="23"/>
      <c r="AC70" s="24"/>
      <c r="AD70" s="23"/>
      <c r="AE70" s="23"/>
      <c r="AF70" s="23"/>
      <c r="AG70" s="24"/>
      <c r="AH70" s="23"/>
      <c r="AI70" s="23"/>
      <c r="AJ70" s="23"/>
      <c r="AK70" s="23"/>
      <c r="AL70" s="23"/>
      <c r="AM70" s="23"/>
      <c r="AN70" s="23"/>
      <c r="AO70" s="23"/>
      <c r="AP70" s="23">
        <f t="shared" si="99"/>
        <v>0</v>
      </c>
      <c r="AQ70" s="25">
        <f>C70-S70</f>
        <v>0</v>
      </c>
      <c r="AR70" s="26"/>
      <c r="AS70" s="21" t="s">
        <v>140</v>
      </c>
      <c r="AT70" s="27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</row>
    <row r="71" spans="1:57" ht="23.25" customHeight="1" x14ac:dyDescent="0.25">
      <c r="A71" s="14">
        <v>6</v>
      </c>
      <c r="B71" s="15" t="s">
        <v>141</v>
      </c>
      <c r="C71" s="61">
        <f t="shared" ref="C71:BE71" si="100">C72+C73</f>
        <v>788000</v>
      </c>
      <c r="D71" s="61">
        <f t="shared" si="100"/>
        <v>0</v>
      </c>
      <c r="E71" s="61">
        <f t="shared" si="100"/>
        <v>266000</v>
      </c>
      <c r="F71" s="61">
        <f>F72+F73</f>
        <v>0</v>
      </c>
      <c r="G71" s="61">
        <f t="shared" ref="G71:K71" si="101">G72+G73</f>
        <v>1925.0300000000007</v>
      </c>
      <c r="H71" s="61">
        <f t="shared" si="101"/>
        <v>29936.179999999993</v>
      </c>
      <c r="I71" s="61">
        <f t="shared" si="101"/>
        <v>0</v>
      </c>
      <c r="J71" s="128">
        <f t="shared" si="101"/>
        <v>294011.14999999997</v>
      </c>
      <c r="K71" s="128">
        <f t="shared" si="101"/>
        <v>294011.14999999997</v>
      </c>
      <c r="L71" s="128">
        <f t="shared" si="100"/>
        <v>266000</v>
      </c>
      <c r="M71" s="128">
        <f t="shared" si="100"/>
        <v>1925.0300000000007</v>
      </c>
      <c r="N71" s="128">
        <f t="shared" si="100"/>
        <v>29936.179999999993</v>
      </c>
      <c r="O71" s="128">
        <f t="shared" si="100"/>
        <v>237988.85</v>
      </c>
      <c r="P71" s="129">
        <f t="shared" si="100"/>
        <v>0</v>
      </c>
      <c r="Q71" s="128">
        <f t="shared" si="100"/>
        <v>256000</v>
      </c>
      <c r="R71" s="128">
        <f t="shared" si="100"/>
        <v>0</v>
      </c>
      <c r="S71" s="128">
        <f t="shared" si="100"/>
        <v>788000</v>
      </c>
      <c r="T71" s="61">
        <f t="shared" si="100"/>
        <v>0</v>
      </c>
      <c r="U71" s="61">
        <f t="shared" si="100"/>
        <v>0</v>
      </c>
      <c r="V71" s="61">
        <f t="shared" si="100"/>
        <v>0</v>
      </c>
      <c r="W71" s="61">
        <f t="shared" si="100"/>
        <v>0</v>
      </c>
      <c r="X71" s="61">
        <f t="shared" si="100"/>
        <v>0</v>
      </c>
      <c r="Y71" s="61">
        <f t="shared" si="100"/>
        <v>0</v>
      </c>
      <c r="Z71" s="61">
        <f t="shared" si="100"/>
        <v>0</v>
      </c>
      <c r="AA71" s="61">
        <f t="shared" si="100"/>
        <v>0</v>
      </c>
      <c r="AB71" s="61">
        <f t="shared" si="100"/>
        <v>0</v>
      </c>
      <c r="AC71" s="61">
        <f t="shared" si="100"/>
        <v>0</v>
      </c>
      <c r="AD71" s="61">
        <f t="shared" si="100"/>
        <v>0</v>
      </c>
      <c r="AE71" s="61">
        <f t="shared" si="100"/>
        <v>0</v>
      </c>
      <c r="AF71" s="61">
        <f t="shared" si="100"/>
        <v>0</v>
      </c>
      <c r="AG71" s="61">
        <f t="shared" si="100"/>
        <v>0</v>
      </c>
      <c r="AH71" s="61">
        <f t="shared" si="100"/>
        <v>0</v>
      </c>
      <c r="AI71" s="61">
        <f t="shared" si="100"/>
        <v>0</v>
      </c>
      <c r="AJ71" s="61">
        <f t="shared" si="100"/>
        <v>0</v>
      </c>
      <c r="AK71" s="61">
        <f t="shared" si="100"/>
        <v>0</v>
      </c>
      <c r="AL71" s="61">
        <f t="shared" si="100"/>
        <v>0</v>
      </c>
      <c r="AM71" s="61">
        <f t="shared" si="100"/>
        <v>0</v>
      </c>
      <c r="AN71" s="61">
        <f t="shared" si="100"/>
        <v>0</v>
      </c>
      <c r="AO71" s="61">
        <f t="shared" si="100"/>
        <v>0</v>
      </c>
      <c r="AP71" s="61">
        <f t="shared" si="100"/>
        <v>532000</v>
      </c>
      <c r="AQ71" s="61">
        <f t="shared" si="100"/>
        <v>0</v>
      </c>
      <c r="AR71" s="17">
        <v>6</v>
      </c>
      <c r="AS71" s="15" t="s">
        <v>141</v>
      </c>
      <c r="AT71" s="63">
        <f t="shared" si="100"/>
        <v>0</v>
      </c>
      <c r="AU71" s="61">
        <f t="shared" si="100"/>
        <v>0</v>
      </c>
      <c r="AV71" s="61">
        <f t="shared" si="100"/>
        <v>0</v>
      </c>
      <c r="AW71" s="61">
        <f t="shared" si="100"/>
        <v>0</v>
      </c>
      <c r="AX71" s="61">
        <f t="shared" si="100"/>
        <v>0</v>
      </c>
      <c r="AY71" s="61">
        <f t="shared" si="100"/>
        <v>0</v>
      </c>
      <c r="AZ71" s="61">
        <f t="shared" si="100"/>
        <v>0</v>
      </c>
      <c r="BA71" s="61">
        <f t="shared" si="100"/>
        <v>0</v>
      </c>
      <c r="BB71" s="61">
        <f t="shared" si="100"/>
        <v>0</v>
      </c>
      <c r="BC71" s="61">
        <f t="shared" si="100"/>
        <v>0</v>
      </c>
      <c r="BD71" s="61">
        <f t="shared" si="100"/>
        <v>0</v>
      </c>
      <c r="BE71" s="61">
        <f t="shared" si="100"/>
        <v>0</v>
      </c>
    </row>
    <row r="72" spans="1:57" s="38" customFormat="1" ht="23.25" customHeight="1" x14ac:dyDescent="0.25">
      <c r="A72" s="30"/>
      <c r="B72" s="31" t="s">
        <v>142</v>
      </c>
      <c r="C72" s="32">
        <v>752000</v>
      </c>
      <c r="D72" s="32"/>
      <c r="E72" s="32">
        <v>254000</v>
      </c>
      <c r="F72" s="33"/>
      <c r="G72" s="33"/>
      <c r="H72" s="33">
        <v>29936.179999999993</v>
      </c>
      <c r="I72" s="33"/>
      <c r="J72" s="23">
        <f t="shared" ref="J72:J73" si="102">E72+F72-G72+H72</f>
        <v>283936.18</v>
      </c>
      <c r="K72" s="33">
        <v>283936.18</v>
      </c>
      <c r="L72" s="33">
        <v>254000</v>
      </c>
      <c r="M72" s="33"/>
      <c r="N72" s="33">
        <v>29936.179999999993</v>
      </c>
      <c r="O72" s="23">
        <f t="shared" ref="O72:O73" si="103">L72+M72-N72</f>
        <v>224063.82</v>
      </c>
      <c r="P72" s="43"/>
      <c r="Q72" s="33">
        <v>244000</v>
      </c>
      <c r="R72" s="33"/>
      <c r="S72" s="23">
        <f t="shared" ref="S72:S73" si="104">I72+J72+O72+Q72</f>
        <v>752000</v>
      </c>
      <c r="T72" s="33"/>
      <c r="U72" s="34"/>
      <c r="V72" s="33"/>
      <c r="W72" s="34"/>
      <c r="X72" s="33"/>
      <c r="Y72" s="34"/>
      <c r="Z72" s="33"/>
      <c r="AA72" s="33"/>
      <c r="AB72" s="33"/>
      <c r="AC72" s="34"/>
      <c r="AD72" s="33"/>
      <c r="AE72" s="33"/>
      <c r="AF72" s="33"/>
      <c r="AG72" s="34"/>
      <c r="AH72" s="33"/>
      <c r="AI72" s="33"/>
      <c r="AJ72" s="33"/>
      <c r="AK72" s="33"/>
      <c r="AL72" s="33"/>
      <c r="AM72" s="33"/>
      <c r="AN72" s="33"/>
      <c r="AO72" s="23"/>
      <c r="AP72" s="23">
        <f t="shared" ref="AP72:AP73" si="105">I72+J72+O72</f>
        <v>508000</v>
      </c>
      <c r="AQ72" s="25">
        <f>C72-S72</f>
        <v>0</v>
      </c>
      <c r="AR72" s="35"/>
      <c r="AS72" s="31" t="s">
        <v>143</v>
      </c>
      <c r="AT72" s="36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</row>
    <row r="73" spans="1:57" s="53" customFormat="1" ht="23.25" customHeight="1" x14ac:dyDescent="0.25">
      <c r="A73" s="20"/>
      <c r="B73" s="21" t="s">
        <v>144</v>
      </c>
      <c r="C73" s="22">
        <v>36000</v>
      </c>
      <c r="D73" s="22"/>
      <c r="E73" s="22">
        <v>12000</v>
      </c>
      <c r="F73" s="23"/>
      <c r="G73" s="23">
        <v>1925.0300000000007</v>
      </c>
      <c r="H73" s="23"/>
      <c r="I73" s="23"/>
      <c r="J73" s="23">
        <f t="shared" si="102"/>
        <v>10074.969999999999</v>
      </c>
      <c r="K73" s="23">
        <v>10074.969999999999</v>
      </c>
      <c r="L73" s="23">
        <v>12000</v>
      </c>
      <c r="M73" s="23">
        <v>1925.0300000000007</v>
      </c>
      <c r="N73" s="23"/>
      <c r="O73" s="23">
        <f t="shared" si="103"/>
        <v>13925.03</v>
      </c>
      <c r="P73" s="78"/>
      <c r="Q73" s="23">
        <v>12000</v>
      </c>
      <c r="R73" s="23"/>
      <c r="S73" s="23">
        <f t="shared" si="104"/>
        <v>36000</v>
      </c>
      <c r="T73" s="23"/>
      <c r="U73" s="24"/>
      <c r="V73" s="23"/>
      <c r="W73" s="24"/>
      <c r="X73" s="23"/>
      <c r="Y73" s="24"/>
      <c r="Z73" s="23"/>
      <c r="AA73" s="23"/>
      <c r="AB73" s="23"/>
      <c r="AC73" s="24"/>
      <c r="AD73" s="23"/>
      <c r="AE73" s="23"/>
      <c r="AF73" s="23"/>
      <c r="AG73" s="24"/>
      <c r="AH73" s="23"/>
      <c r="AI73" s="23"/>
      <c r="AJ73" s="23"/>
      <c r="AK73" s="23"/>
      <c r="AL73" s="23"/>
      <c r="AM73" s="23"/>
      <c r="AN73" s="23"/>
      <c r="AO73" s="23"/>
      <c r="AP73" s="23">
        <f t="shared" si="105"/>
        <v>24000</v>
      </c>
      <c r="AQ73" s="25">
        <f>C73-S73</f>
        <v>0</v>
      </c>
      <c r="AR73" s="26"/>
      <c r="AS73" s="21" t="s">
        <v>145</v>
      </c>
      <c r="AT73" s="51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</row>
    <row r="74" spans="1:57" ht="23.25" customHeight="1" x14ac:dyDescent="0.25">
      <c r="A74" s="14">
        <v>7</v>
      </c>
      <c r="B74" s="15" t="s">
        <v>146</v>
      </c>
      <c r="C74" s="61">
        <f>C75+C77</f>
        <v>65441999.999999993</v>
      </c>
      <c r="D74" s="61">
        <f t="shared" ref="D74:AP74" si="106">D75+D77</f>
        <v>0</v>
      </c>
      <c r="E74" s="61">
        <f t="shared" si="106"/>
        <v>22114000</v>
      </c>
      <c r="F74" s="61">
        <f>F75+F77</f>
        <v>0</v>
      </c>
      <c r="G74" s="61">
        <f t="shared" ref="G74:K74" si="107">G75+G77</f>
        <v>4506023.9399999995</v>
      </c>
      <c r="H74" s="61">
        <f t="shared" si="107"/>
        <v>0</v>
      </c>
      <c r="I74" s="61">
        <f t="shared" si="107"/>
        <v>1063245.9099999999</v>
      </c>
      <c r="J74" s="128">
        <f t="shared" si="107"/>
        <v>16544730.150000002</v>
      </c>
      <c r="K74" s="128">
        <f t="shared" si="107"/>
        <v>16544730.150000002</v>
      </c>
      <c r="L74" s="128">
        <f t="shared" si="106"/>
        <v>22114000</v>
      </c>
      <c r="M74" s="128">
        <f t="shared" si="106"/>
        <v>4506023.9399999995</v>
      </c>
      <c r="N74" s="128">
        <f t="shared" si="106"/>
        <v>0</v>
      </c>
      <c r="O74" s="128">
        <f t="shared" si="106"/>
        <v>26620023.940000001</v>
      </c>
      <c r="P74" s="129">
        <f t="shared" si="106"/>
        <v>0</v>
      </c>
      <c r="Q74" s="128">
        <f t="shared" si="106"/>
        <v>21214000</v>
      </c>
      <c r="R74" s="128">
        <f t="shared" si="106"/>
        <v>0</v>
      </c>
      <c r="S74" s="128">
        <f t="shared" si="106"/>
        <v>65442000</v>
      </c>
      <c r="T74" s="61">
        <f t="shared" si="106"/>
        <v>0</v>
      </c>
      <c r="U74" s="61">
        <f t="shared" si="106"/>
        <v>0</v>
      </c>
      <c r="V74" s="61">
        <f t="shared" si="106"/>
        <v>0</v>
      </c>
      <c r="W74" s="61">
        <f t="shared" si="106"/>
        <v>0</v>
      </c>
      <c r="X74" s="61">
        <f t="shared" si="106"/>
        <v>0</v>
      </c>
      <c r="Y74" s="61">
        <f t="shared" si="106"/>
        <v>0</v>
      </c>
      <c r="Z74" s="61">
        <f t="shared" si="106"/>
        <v>0</v>
      </c>
      <c r="AA74" s="61">
        <f t="shared" si="106"/>
        <v>0</v>
      </c>
      <c r="AB74" s="61">
        <f t="shared" si="106"/>
        <v>0</v>
      </c>
      <c r="AC74" s="61">
        <f t="shared" si="106"/>
        <v>0</v>
      </c>
      <c r="AD74" s="61">
        <f t="shared" si="106"/>
        <v>0</v>
      </c>
      <c r="AE74" s="61">
        <f t="shared" si="106"/>
        <v>0</v>
      </c>
      <c r="AF74" s="61">
        <f t="shared" si="106"/>
        <v>0</v>
      </c>
      <c r="AG74" s="61">
        <f t="shared" si="106"/>
        <v>0</v>
      </c>
      <c r="AH74" s="61">
        <f t="shared" si="106"/>
        <v>0</v>
      </c>
      <c r="AI74" s="61">
        <f t="shared" si="106"/>
        <v>0</v>
      </c>
      <c r="AJ74" s="61">
        <f t="shared" si="106"/>
        <v>0</v>
      </c>
      <c r="AK74" s="61">
        <f t="shared" si="106"/>
        <v>0</v>
      </c>
      <c r="AL74" s="61">
        <f t="shared" si="106"/>
        <v>0</v>
      </c>
      <c r="AM74" s="61">
        <f t="shared" si="106"/>
        <v>0</v>
      </c>
      <c r="AN74" s="61">
        <f t="shared" si="106"/>
        <v>0</v>
      </c>
      <c r="AO74" s="61">
        <f t="shared" si="106"/>
        <v>0</v>
      </c>
      <c r="AP74" s="61">
        <f t="shared" si="106"/>
        <v>44228000</v>
      </c>
      <c r="AQ74" s="79">
        <f>AQ75+AQ77</f>
        <v>0</v>
      </c>
      <c r="AR74" s="17">
        <v>7</v>
      </c>
      <c r="AS74" s="15" t="s">
        <v>146</v>
      </c>
      <c r="AT74" s="63">
        <f t="shared" ref="AT74:BE74" si="108">AT75+AT77</f>
        <v>0</v>
      </c>
      <c r="AU74" s="61">
        <f t="shared" si="108"/>
        <v>0</v>
      </c>
      <c r="AV74" s="61">
        <f t="shared" si="108"/>
        <v>0</v>
      </c>
      <c r="AW74" s="61">
        <f t="shared" si="108"/>
        <v>0</v>
      </c>
      <c r="AX74" s="61">
        <f t="shared" si="108"/>
        <v>0</v>
      </c>
      <c r="AY74" s="61">
        <f t="shared" si="108"/>
        <v>0</v>
      </c>
      <c r="AZ74" s="61">
        <f t="shared" si="108"/>
        <v>0</v>
      </c>
      <c r="BA74" s="61" t="e">
        <f t="shared" si="108"/>
        <v>#REF!</v>
      </c>
      <c r="BB74" s="61" t="e">
        <f t="shared" si="108"/>
        <v>#REF!</v>
      </c>
      <c r="BC74" s="61">
        <f t="shared" si="108"/>
        <v>0</v>
      </c>
      <c r="BD74" s="61">
        <f t="shared" si="108"/>
        <v>0</v>
      </c>
      <c r="BE74" s="61">
        <f t="shared" si="108"/>
        <v>0</v>
      </c>
    </row>
    <row r="75" spans="1:57" s="38" customFormat="1" ht="23.25" customHeight="1" x14ac:dyDescent="0.25">
      <c r="A75" s="151"/>
      <c r="B75" s="152" t="s">
        <v>127</v>
      </c>
      <c r="C75" s="153">
        <v>45463999.999999993</v>
      </c>
      <c r="D75" s="155"/>
      <c r="E75" s="153">
        <v>15000000</v>
      </c>
      <c r="F75" s="153"/>
      <c r="G75" s="153">
        <v>614456.54</v>
      </c>
      <c r="H75" s="153"/>
      <c r="I75" s="153">
        <v>1063245.9099999999</v>
      </c>
      <c r="J75" s="75">
        <f>E75+F75-G75+H75-I75</f>
        <v>13322297.550000001</v>
      </c>
      <c r="K75" s="153">
        <v>13322297.550000001</v>
      </c>
      <c r="L75" s="153">
        <v>15464000</v>
      </c>
      <c r="M75" s="153">
        <v>614456.54</v>
      </c>
      <c r="N75" s="153"/>
      <c r="O75" s="75">
        <f t="shared" ref="O75:O76" si="109">L75+M75-N75</f>
        <v>16078456.539999999</v>
      </c>
      <c r="P75" s="154"/>
      <c r="Q75" s="153">
        <v>15000000</v>
      </c>
      <c r="R75" s="153"/>
      <c r="S75" s="75">
        <f t="shared" ref="S75:S76" si="110">I75+J75+O75+Q75</f>
        <v>45464000</v>
      </c>
      <c r="T75" s="81"/>
      <c r="U75" s="82"/>
      <c r="V75" s="81"/>
      <c r="W75" s="34"/>
      <c r="X75" s="81"/>
      <c r="Y75" s="34"/>
      <c r="Z75" s="33"/>
      <c r="AA75" s="33"/>
      <c r="AB75" s="33"/>
      <c r="AC75" s="82"/>
      <c r="AD75" s="81"/>
      <c r="AE75" s="81"/>
      <c r="AF75" s="81"/>
      <c r="AG75" s="82"/>
      <c r="AH75" s="33"/>
      <c r="AI75" s="33"/>
      <c r="AJ75" s="81"/>
      <c r="AK75" s="81"/>
      <c r="AL75" s="81"/>
      <c r="AM75" s="81"/>
      <c r="AN75" s="81"/>
      <c r="AO75" s="23"/>
      <c r="AP75" s="23">
        <f t="shared" ref="AP75:AP76" si="111">I75+J75+O75</f>
        <v>30464000</v>
      </c>
      <c r="AQ75" s="25">
        <f>C75-S75</f>
        <v>0</v>
      </c>
      <c r="AR75" s="35"/>
      <c r="AS75" s="31" t="s">
        <v>127</v>
      </c>
      <c r="AT75" s="36"/>
      <c r="AU75" s="37"/>
      <c r="AV75" s="37"/>
      <c r="AW75" s="37"/>
      <c r="AX75" s="37"/>
      <c r="AY75" s="37"/>
      <c r="AZ75" s="37"/>
      <c r="BA75" s="37" t="e">
        <f>AE75-#REF!</f>
        <v>#REF!</v>
      </c>
      <c r="BB75" s="47" t="e">
        <f>AG75-#REF!</f>
        <v>#REF!</v>
      </c>
      <c r="BC75" s="37"/>
      <c r="BD75" s="37"/>
      <c r="BE75" s="37"/>
    </row>
    <row r="76" spans="1:57" s="38" customFormat="1" ht="23.25" customHeight="1" x14ac:dyDescent="0.25">
      <c r="A76" s="30"/>
      <c r="B76" s="31" t="s">
        <v>147</v>
      </c>
      <c r="C76" s="80"/>
      <c r="D76" s="37"/>
      <c r="E76" s="80"/>
      <c r="F76" s="81"/>
      <c r="G76" s="81"/>
      <c r="H76" s="81"/>
      <c r="I76" s="81"/>
      <c r="J76" s="23">
        <f t="shared" ref="J76" si="112">E76+F76-G76+H76</f>
        <v>0</v>
      </c>
      <c r="K76" s="81"/>
      <c r="L76" s="81"/>
      <c r="M76" s="81"/>
      <c r="N76" s="81"/>
      <c r="O76" s="23">
        <f t="shared" si="109"/>
        <v>0</v>
      </c>
      <c r="P76" s="121"/>
      <c r="Q76" s="81"/>
      <c r="R76" s="81"/>
      <c r="S76" s="23">
        <f t="shared" si="110"/>
        <v>0</v>
      </c>
      <c r="T76" s="81"/>
      <c r="U76" s="82"/>
      <c r="V76" s="81"/>
      <c r="W76" s="34"/>
      <c r="X76" s="81"/>
      <c r="Y76" s="34"/>
      <c r="Z76" s="33"/>
      <c r="AA76" s="33"/>
      <c r="AB76" s="33"/>
      <c r="AC76" s="82"/>
      <c r="AD76" s="81"/>
      <c r="AE76" s="81"/>
      <c r="AF76" s="81"/>
      <c r="AG76" s="82"/>
      <c r="AH76" s="33"/>
      <c r="AI76" s="33"/>
      <c r="AJ76" s="81"/>
      <c r="AK76" s="81"/>
      <c r="AL76" s="81"/>
      <c r="AM76" s="81"/>
      <c r="AN76" s="81"/>
      <c r="AO76" s="23"/>
      <c r="AP76" s="23">
        <f t="shared" si="111"/>
        <v>0</v>
      </c>
      <c r="AQ76" s="25">
        <f>C76-S76</f>
        <v>0</v>
      </c>
      <c r="AR76" s="35"/>
      <c r="AS76" s="31"/>
      <c r="AT76" s="36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</row>
    <row r="77" spans="1:57" s="2" customFormat="1" ht="23.25" customHeight="1" x14ac:dyDescent="0.25">
      <c r="A77" s="150"/>
      <c r="B77" s="74" t="s">
        <v>148</v>
      </c>
      <c r="C77" s="148">
        <f>C78+C79+C80+C81</f>
        <v>19978000</v>
      </c>
      <c r="D77" s="148">
        <f t="shared" ref="D77:AP77" si="113">D78+D79+D80+D81</f>
        <v>0</v>
      </c>
      <c r="E77" s="148">
        <f t="shared" si="113"/>
        <v>7114000</v>
      </c>
      <c r="F77" s="148">
        <f>F78+F79+F80+F81</f>
        <v>0</v>
      </c>
      <c r="G77" s="148">
        <f t="shared" ref="G77:K77" si="114">G78+G79+G80+G81</f>
        <v>3891567.3999999994</v>
      </c>
      <c r="H77" s="148">
        <f t="shared" si="114"/>
        <v>0</v>
      </c>
      <c r="I77" s="148">
        <f t="shared" si="114"/>
        <v>0</v>
      </c>
      <c r="J77" s="148">
        <f t="shared" si="114"/>
        <v>3222432.6000000006</v>
      </c>
      <c r="K77" s="148">
        <f t="shared" si="114"/>
        <v>3222432.6000000006</v>
      </c>
      <c r="L77" s="148">
        <f t="shared" si="113"/>
        <v>6650000</v>
      </c>
      <c r="M77" s="148">
        <f t="shared" si="113"/>
        <v>3891567.3999999994</v>
      </c>
      <c r="N77" s="148">
        <f t="shared" si="113"/>
        <v>0</v>
      </c>
      <c r="O77" s="148">
        <f t="shared" si="113"/>
        <v>10541567.400000002</v>
      </c>
      <c r="P77" s="149">
        <f t="shared" si="113"/>
        <v>0</v>
      </c>
      <c r="Q77" s="148">
        <f t="shared" si="113"/>
        <v>6214000</v>
      </c>
      <c r="R77" s="148">
        <f t="shared" si="113"/>
        <v>0</v>
      </c>
      <c r="S77" s="148">
        <f t="shared" si="113"/>
        <v>19978000</v>
      </c>
      <c r="T77" s="119">
        <f t="shared" si="113"/>
        <v>0</v>
      </c>
      <c r="U77" s="119">
        <f t="shared" si="113"/>
        <v>0</v>
      </c>
      <c r="V77" s="119">
        <f t="shared" si="113"/>
        <v>0</v>
      </c>
      <c r="W77" s="119">
        <f t="shared" si="113"/>
        <v>0</v>
      </c>
      <c r="X77" s="119">
        <f t="shared" si="113"/>
        <v>0</v>
      </c>
      <c r="Y77" s="119">
        <f t="shared" si="113"/>
        <v>0</v>
      </c>
      <c r="Z77" s="119">
        <f t="shared" si="113"/>
        <v>0</v>
      </c>
      <c r="AA77" s="119">
        <f t="shared" si="113"/>
        <v>0</v>
      </c>
      <c r="AB77" s="119">
        <f t="shared" si="113"/>
        <v>0</v>
      </c>
      <c r="AC77" s="119">
        <f t="shared" si="113"/>
        <v>0</v>
      </c>
      <c r="AD77" s="119">
        <f t="shared" si="113"/>
        <v>0</v>
      </c>
      <c r="AE77" s="119">
        <f t="shared" si="113"/>
        <v>0</v>
      </c>
      <c r="AF77" s="119">
        <f t="shared" si="113"/>
        <v>0</v>
      </c>
      <c r="AG77" s="119">
        <f t="shared" si="113"/>
        <v>0</v>
      </c>
      <c r="AH77" s="119">
        <f t="shared" si="113"/>
        <v>0</v>
      </c>
      <c r="AI77" s="119">
        <f t="shared" si="113"/>
        <v>0</v>
      </c>
      <c r="AJ77" s="119">
        <f t="shared" si="113"/>
        <v>0</v>
      </c>
      <c r="AK77" s="119">
        <f t="shared" si="113"/>
        <v>0</v>
      </c>
      <c r="AL77" s="119">
        <f t="shared" si="113"/>
        <v>0</v>
      </c>
      <c r="AM77" s="119">
        <f t="shared" si="113"/>
        <v>0</v>
      </c>
      <c r="AN77" s="119">
        <f t="shared" si="113"/>
        <v>0</v>
      </c>
      <c r="AO77" s="119">
        <f t="shared" si="113"/>
        <v>0</v>
      </c>
      <c r="AP77" s="119">
        <f t="shared" si="113"/>
        <v>13764000</v>
      </c>
      <c r="AQ77" s="119">
        <f>AQ78+AQ79+AQ80+AQ81</f>
        <v>0</v>
      </c>
      <c r="AR77" s="56"/>
      <c r="AS77" s="55" t="s">
        <v>148</v>
      </c>
      <c r="AT77" s="132">
        <f t="shared" ref="AT77:BE77" si="115">AT78+AT79+AT80+AT81</f>
        <v>0</v>
      </c>
      <c r="AU77" s="23">
        <f t="shared" si="115"/>
        <v>0</v>
      </c>
      <c r="AV77" s="23">
        <f t="shared" si="115"/>
        <v>0</v>
      </c>
      <c r="AW77" s="23">
        <f t="shared" si="115"/>
        <v>0</v>
      </c>
      <c r="AX77" s="23">
        <f t="shared" si="115"/>
        <v>0</v>
      </c>
      <c r="AY77" s="23">
        <f t="shared" si="115"/>
        <v>0</v>
      </c>
      <c r="AZ77" s="23">
        <f t="shared" si="115"/>
        <v>0</v>
      </c>
      <c r="BA77" s="23">
        <f t="shared" si="115"/>
        <v>0</v>
      </c>
      <c r="BB77" s="23">
        <f t="shared" si="115"/>
        <v>0</v>
      </c>
      <c r="BC77" s="23">
        <f t="shared" si="115"/>
        <v>0</v>
      </c>
      <c r="BD77" s="23">
        <f t="shared" si="115"/>
        <v>0</v>
      </c>
      <c r="BE77" s="23">
        <f t="shared" si="115"/>
        <v>0</v>
      </c>
    </row>
    <row r="78" spans="1:57" s="29" customFormat="1" ht="23.25" customHeight="1" x14ac:dyDescent="0.25">
      <c r="A78" s="20"/>
      <c r="B78" s="21" t="s">
        <v>149</v>
      </c>
      <c r="C78" s="23">
        <v>14413000</v>
      </c>
      <c r="D78" s="23"/>
      <c r="E78" s="23">
        <v>5349000</v>
      </c>
      <c r="F78" s="23"/>
      <c r="G78" s="23">
        <v>3482017.48</v>
      </c>
      <c r="H78" s="23"/>
      <c r="I78" s="23"/>
      <c r="J78" s="23">
        <f t="shared" ref="J78:J81" si="116">E78+F78-G78+H78</f>
        <v>1866982.52</v>
      </c>
      <c r="K78" s="23">
        <v>1866982.52</v>
      </c>
      <c r="L78" s="23">
        <v>5000000</v>
      </c>
      <c r="M78" s="23">
        <v>3482017.48</v>
      </c>
      <c r="N78" s="23"/>
      <c r="O78" s="23">
        <f t="shared" ref="O78:O81" si="117">L78+M78-N78</f>
        <v>8482017.4800000004</v>
      </c>
      <c r="P78" s="78"/>
      <c r="Q78" s="23">
        <v>4064000</v>
      </c>
      <c r="R78" s="23"/>
      <c r="S78" s="23">
        <f t="shared" ref="S78:S81" si="118">I78+J78+O78+Q78</f>
        <v>14413000</v>
      </c>
      <c r="T78" s="23"/>
      <c r="U78" s="24"/>
      <c r="V78" s="23"/>
      <c r="W78" s="24"/>
      <c r="X78" s="23"/>
      <c r="Y78" s="24"/>
      <c r="Z78" s="23"/>
      <c r="AA78" s="23"/>
      <c r="AB78" s="23"/>
      <c r="AC78" s="24"/>
      <c r="AD78" s="23"/>
      <c r="AE78" s="23"/>
      <c r="AF78" s="23"/>
      <c r="AG78" s="24"/>
      <c r="AH78" s="23"/>
      <c r="AI78" s="23"/>
      <c r="AJ78" s="23"/>
      <c r="AK78" s="23"/>
      <c r="AL78" s="23"/>
      <c r="AM78" s="23"/>
      <c r="AN78" s="23"/>
      <c r="AO78" s="23"/>
      <c r="AP78" s="23">
        <f t="shared" ref="AP78:AP81" si="119">I78+J78+O78</f>
        <v>10349000</v>
      </c>
      <c r="AQ78" s="25">
        <f>C78-S78</f>
        <v>0</v>
      </c>
      <c r="AR78" s="26"/>
      <c r="AS78" s="21" t="s">
        <v>149</v>
      </c>
      <c r="AT78" s="27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</row>
    <row r="79" spans="1:57" s="29" customFormat="1" ht="23.25" customHeight="1" x14ac:dyDescent="0.25">
      <c r="A79" s="20"/>
      <c r="B79" s="21" t="s">
        <v>150</v>
      </c>
      <c r="C79" s="22">
        <v>3900000</v>
      </c>
      <c r="D79" s="22"/>
      <c r="E79" s="22">
        <v>1200000</v>
      </c>
      <c r="F79" s="23"/>
      <c r="G79" s="23">
        <v>202822.49</v>
      </c>
      <c r="H79" s="23"/>
      <c r="I79" s="23"/>
      <c r="J79" s="23">
        <f t="shared" si="116"/>
        <v>997177.51</v>
      </c>
      <c r="K79" s="23">
        <v>997177.51</v>
      </c>
      <c r="L79" s="23">
        <v>1200000</v>
      </c>
      <c r="M79" s="23">
        <v>202822.49</v>
      </c>
      <c r="N79" s="23"/>
      <c r="O79" s="23">
        <f t="shared" si="117"/>
        <v>1402822.49</v>
      </c>
      <c r="P79" s="78"/>
      <c r="Q79" s="23">
        <v>1500000</v>
      </c>
      <c r="R79" s="23"/>
      <c r="S79" s="23">
        <f t="shared" si="118"/>
        <v>3900000</v>
      </c>
      <c r="T79" s="23"/>
      <c r="U79" s="24"/>
      <c r="V79" s="23"/>
      <c r="W79" s="24"/>
      <c r="X79" s="23"/>
      <c r="Y79" s="24"/>
      <c r="Z79" s="23"/>
      <c r="AA79" s="23"/>
      <c r="AB79" s="77"/>
      <c r="AC79" s="24"/>
      <c r="AD79" s="23"/>
      <c r="AE79" s="23"/>
      <c r="AF79" s="23"/>
      <c r="AG79" s="24"/>
      <c r="AH79" s="23"/>
      <c r="AI79" s="23"/>
      <c r="AJ79" s="23"/>
      <c r="AK79" s="23"/>
      <c r="AL79" s="23"/>
      <c r="AM79" s="23"/>
      <c r="AN79" s="23"/>
      <c r="AO79" s="23"/>
      <c r="AP79" s="23">
        <f t="shared" si="119"/>
        <v>2400000</v>
      </c>
      <c r="AQ79" s="25">
        <f>C79-S79</f>
        <v>0</v>
      </c>
      <c r="AR79" s="26"/>
      <c r="AS79" s="21" t="s">
        <v>150</v>
      </c>
      <c r="AT79" s="27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</row>
    <row r="80" spans="1:57" s="29" customFormat="1" ht="23.25" customHeight="1" x14ac:dyDescent="0.25">
      <c r="A80" s="20"/>
      <c r="B80" s="21" t="s">
        <v>151</v>
      </c>
      <c r="C80" s="22">
        <v>850000</v>
      </c>
      <c r="D80" s="22"/>
      <c r="E80" s="22">
        <v>350000</v>
      </c>
      <c r="F80" s="23"/>
      <c r="G80" s="23">
        <v>205964.63</v>
      </c>
      <c r="H80" s="23"/>
      <c r="I80" s="23"/>
      <c r="J80" s="23">
        <f t="shared" si="116"/>
        <v>144035.37</v>
      </c>
      <c r="K80" s="23">
        <v>144035.37</v>
      </c>
      <c r="L80" s="23">
        <v>200000</v>
      </c>
      <c r="M80" s="23">
        <v>205964.63</v>
      </c>
      <c r="N80" s="23"/>
      <c r="O80" s="23">
        <f t="shared" si="117"/>
        <v>405964.63</v>
      </c>
      <c r="P80" s="78"/>
      <c r="Q80" s="23">
        <v>300000</v>
      </c>
      <c r="R80" s="23"/>
      <c r="S80" s="23">
        <f t="shared" si="118"/>
        <v>850000</v>
      </c>
      <c r="T80" s="23"/>
      <c r="U80" s="24"/>
      <c r="V80" s="23"/>
      <c r="W80" s="24"/>
      <c r="X80" s="23"/>
      <c r="Y80" s="24"/>
      <c r="Z80" s="23"/>
      <c r="AA80" s="23"/>
      <c r="AB80" s="23"/>
      <c r="AC80" s="24"/>
      <c r="AD80" s="23"/>
      <c r="AE80" s="23"/>
      <c r="AF80" s="23"/>
      <c r="AG80" s="24"/>
      <c r="AH80" s="23"/>
      <c r="AI80" s="23"/>
      <c r="AJ80" s="23"/>
      <c r="AK80" s="23"/>
      <c r="AL80" s="23"/>
      <c r="AM80" s="23"/>
      <c r="AN80" s="23"/>
      <c r="AO80" s="23"/>
      <c r="AP80" s="23">
        <f t="shared" si="119"/>
        <v>550000</v>
      </c>
      <c r="AQ80" s="25">
        <f>C80-S80</f>
        <v>0</v>
      </c>
      <c r="AR80" s="26"/>
      <c r="AS80" s="21" t="s">
        <v>151</v>
      </c>
      <c r="AT80" s="27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</row>
    <row r="81" spans="1:57" s="29" customFormat="1" ht="23.25" customHeight="1" x14ac:dyDescent="0.25">
      <c r="A81" s="20"/>
      <c r="B81" s="21" t="s">
        <v>152</v>
      </c>
      <c r="C81" s="22">
        <v>815000</v>
      </c>
      <c r="D81" s="22"/>
      <c r="E81" s="22">
        <v>215000</v>
      </c>
      <c r="F81" s="23"/>
      <c r="G81" s="23">
        <v>762.79999999998836</v>
      </c>
      <c r="H81" s="23"/>
      <c r="I81" s="23"/>
      <c r="J81" s="23">
        <f t="shared" si="116"/>
        <v>214237.2</v>
      </c>
      <c r="K81" s="23">
        <v>214237.2</v>
      </c>
      <c r="L81" s="23">
        <v>250000</v>
      </c>
      <c r="M81" s="23">
        <v>762.79999999998836</v>
      </c>
      <c r="N81" s="23"/>
      <c r="O81" s="23">
        <f t="shared" si="117"/>
        <v>250762.8</v>
      </c>
      <c r="P81" s="78"/>
      <c r="Q81" s="23">
        <v>350000</v>
      </c>
      <c r="R81" s="23"/>
      <c r="S81" s="23">
        <f t="shared" si="118"/>
        <v>815000</v>
      </c>
      <c r="T81" s="23"/>
      <c r="U81" s="24"/>
      <c r="V81" s="23"/>
      <c r="W81" s="24"/>
      <c r="X81" s="23"/>
      <c r="Y81" s="24"/>
      <c r="Z81" s="23"/>
      <c r="AA81" s="23"/>
      <c r="AB81" s="23"/>
      <c r="AC81" s="24"/>
      <c r="AD81" s="23"/>
      <c r="AE81" s="23"/>
      <c r="AF81" s="23"/>
      <c r="AG81" s="24"/>
      <c r="AH81" s="23"/>
      <c r="AI81" s="23"/>
      <c r="AJ81" s="23"/>
      <c r="AK81" s="23"/>
      <c r="AL81" s="23"/>
      <c r="AM81" s="23"/>
      <c r="AN81" s="23"/>
      <c r="AO81" s="23"/>
      <c r="AP81" s="23">
        <f t="shared" si="119"/>
        <v>465000</v>
      </c>
      <c r="AQ81" s="25">
        <f>C81-S81</f>
        <v>0</v>
      </c>
      <c r="AR81" s="26"/>
      <c r="AS81" s="21" t="s">
        <v>152</v>
      </c>
      <c r="AT81" s="27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</row>
    <row r="82" spans="1:57" ht="23.25" customHeight="1" x14ac:dyDescent="0.25">
      <c r="A82" s="14">
        <v>8</v>
      </c>
      <c r="B82" s="15" t="s">
        <v>153</v>
      </c>
      <c r="C82" s="16">
        <f t="shared" ref="C82:BE82" si="120">C83+C84+C88+C90+C89+C91+C92</f>
        <v>25721000</v>
      </c>
      <c r="D82" s="16">
        <f t="shared" si="120"/>
        <v>0</v>
      </c>
      <c r="E82" s="16">
        <f t="shared" si="120"/>
        <v>8472000</v>
      </c>
      <c r="F82" s="16">
        <f>F83+F84+F88+F90+F89+F91+F92</f>
        <v>0</v>
      </c>
      <c r="G82" s="16">
        <f t="shared" ref="G82:K82" si="121">G83+G84+G88+G90+G89+G91+G92</f>
        <v>3297573.2399999998</v>
      </c>
      <c r="H82" s="16">
        <f t="shared" si="121"/>
        <v>3811.4599999999991</v>
      </c>
      <c r="I82" s="16">
        <f t="shared" si="121"/>
        <v>4399.5499999999993</v>
      </c>
      <c r="J82" s="126">
        <f t="shared" si="121"/>
        <v>5173838.6700000009</v>
      </c>
      <c r="K82" s="126">
        <f t="shared" si="121"/>
        <v>5173838.6700000009</v>
      </c>
      <c r="L82" s="126">
        <f t="shared" si="120"/>
        <v>14532000</v>
      </c>
      <c r="M82" s="126">
        <f t="shared" si="120"/>
        <v>3297573.2399999998</v>
      </c>
      <c r="N82" s="126">
        <f t="shared" si="120"/>
        <v>3811.4599999999991</v>
      </c>
      <c r="O82" s="126">
        <f t="shared" si="120"/>
        <v>17825761.780000001</v>
      </c>
      <c r="P82" s="127">
        <f t="shared" si="120"/>
        <v>0</v>
      </c>
      <c r="Q82" s="126">
        <f t="shared" si="120"/>
        <v>2717000</v>
      </c>
      <c r="R82" s="126">
        <f t="shared" si="120"/>
        <v>0</v>
      </c>
      <c r="S82" s="126">
        <f t="shared" si="120"/>
        <v>25721000</v>
      </c>
      <c r="T82" s="16">
        <f t="shared" si="120"/>
        <v>0</v>
      </c>
      <c r="U82" s="16">
        <f t="shared" si="120"/>
        <v>0</v>
      </c>
      <c r="V82" s="16">
        <f t="shared" si="120"/>
        <v>0</v>
      </c>
      <c r="W82" s="16">
        <f t="shared" si="120"/>
        <v>0</v>
      </c>
      <c r="X82" s="16">
        <f t="shared" si="120"/>
        <v>0</v>
      </c>
      <c r="Y82" s="16">
        <f t="shared" si="120"/>
        <v>0</v>
      </c>
      <c r="Z82" s="16">
        <f t="shared" si="120"/>
        <v>0</v>
      </c>
      <c r="AA82" s="16">
        <f t="shared" si="120"/>
        <v>0</v>
      </c>
      <c r="AB82" s="16">
        <f t="shared" si="120"/>
        <v>0</v>
      </c>
      <c r="AC82" s="16">
        <f t="shared" si="120"/>
        <v>0</v>
      </c>
      <c r="AD82" s="16">
        <f t="shared" si="120"/>
        <v>0</v>
      </c>
      <c r="AE82" s="16">
        <f t="shared" si="120"/>
        <v>0</v>
      </c>
      <c r="AF82" s="16">
        <f t="shared" si="120"/>
        <v>0</v>
      </c>
      <c r="AG82" s="16">
        <f t="shared" si="120"/>
        <v>0</v>
      </c>
      <c r="AH82" s="16">
        <f t="shared" si="120"/>
        <v>0</v>
      </c>
      <c r="AI82" s="16">
        <f t="shared" si="120"/>
        <v>0</v>
      </c>
      <c r="AJ82" s="16">
        <f t="shared" si="120"/>
        <v>0</v>
      </c>
      <c r="AK82" s="16">
        <f t="shared" si="120"/>
        <v>0</v>
      </c>
      <c r="AL82" s="16">
        <f t="shared" si="120"/>
        <v>0</v>
      </c>
      <c r="AM82" s="16">
        <f t="shared" si="120"/>
        <v>0</v>
      </c>
      <c r="AN82" s="16">
        <f t="shared" si="120"/>
        <v>0</v>
      </c>
      <c r="AO82" s="16">
        <f t="shared" si="120"/>
        <v>0</v>
      </c>
      <c r="AP82" s="16">
        <f t="shared" si="120"/>
        <v>23004000</v>
      </c>
      <c r="AQ82" s="16">
        <f t="shared" si="120"/>
        <v>0</v>
      </c>
      <c r="AR82" s="17">
        <f t="shared" si="120"/>
        <v>0</v>
      </c>
      <c r="AS82" s="15" t="e">
        <f t="shared" si="120"/>
        <v>#VALUE!</v>
      </c>
      <c r="AT82" s="19">
        <f t="shared" si="120"/>
        <v>0</v>
      </c>
      <c r="AU82" s="16">
        <f t="shared" si="120"/>
        <v>0</v>
      </c>
      <c r="AV82" s="16">
        <f t="shared" si="120"/>
        <v>0</v>
      </c>
      <c r="AW82" s="16">
        <f t="shared" si="120"/>
        <v>0</v>
      </c>
      <c r="AX82" s="16">
        <f t="shared" si="120"/>
        <v>0</v>
      </c>
      <c r="AY82" s="16">
        <f t="shared" si="120"/>
        <v>0</v>
      </c>
      <c r="AZ82" s="16">
        <f t="shared" si="120"/>
        <v>0</v>
      </c>
      <c r="BA82" s="16">
        <f t="shared" si="120"/>
        <v>0</v>
      </c>
      <c r="BB82" s="16" t="e">
        <f t="shared" si="120"/>
        <v>#REF!</v>
      </c>
      <c r="BC82" s="16">
        <f t="shared" si="120"/>
        <v>0</v>
      </c>
      <c r="BD82" s="16">
        <f t="shared" si="120"/>
        <v>0</v>
      </c>
      <c r="BE82" s="16">
        <f t="shared" si="120"/>
        <v>0</v>
      </c>
    </row>
    <row r="83" spans="1:57" s="38" customFormat="1" ht="23.25" customHeight="1" x14ac:dyDescent="0.25">
      <c r="A83" s="151"/>
      <c r="B83" s="152" t="s">
        <v>154</v>
      </c>
      <c r="C83" s="156">
        <v>10000000</v>
      </c>
      <c r="D83" s="156"/>
      <c r="E83" s="156">
        <v>3000000</v>
      </c>
      <c r="F83" s="156"/>
      <c r="G83" s="156">
        <v>254769.04999999981</v>
      </c>
      <c r="H83" s="156"/>
      <c r="I83" s="156"/>
      <c r="J83" s="75">
        <f>E83+F83-G83+H83</f>
        <v>2745230.95</v>
      </c>
      <c r="K83" s="156">
        <v>2745230.95</v>
      </c>
      <c r="L83" s="156">
        <v>6000000</v>
      </c>
      <c r="M83" s="156">
        <v>254769.04999999981</v>
      </c>
      <c r="N83" s="156"/>
      <c r="O83" s="75">
        <f>L83+M83-N83</f>
        <v>6254769.0499999998</v>
      </c>
      <c r="P83" s="157"/>
      <c r="Q83" s="156">
        <v>1000000</v>
      </c>
      <c r="R83" s="156"/>
      <c r="S83" s="75">
        <f>I83+J83+O83+Q83</f>
        <v>10000000</v>
      </c>
      <c r="T83" s="33"/>
      <c r="U83" s="34"/>
      <c r="V83" s="33"/>
      <c r="W83" s="34"/>
      <c r="X83" s="33"/>
      <c r="Y83" s="34"/>
      <c r="Z83" s="33"/>
      <c r="AA83" s="33"/>
      <c r="AB83" s="33"/>
      <c r="AC83" s="34"/>
      <c r="AD83" s="33"/>
      <c r="AE83" s="33"/>
      <c r="AF83" s="33"/>
      <c r="AG83" s="34"/>
      <c r="AH83" s="33"/>
      <c r="AI83" s="33"/>
      <c r="AJ83" s="33"/>
      <c r="AK83" s="33"/>
      <c r="AL83" s="33"/>
      <c r="AM83" s="33"/>
      <c r="AN83" s="33"/>
      <c r="AO83" s="23"/>
      <c r="AP83" s="23">
        <f>I83+J83+O83</f>
        <v>9000000</v>
      </c>
      <c r="AQ83" s="25">
        <f>C83-S83</f>
        <v>0</v>
      </c>
      <c r="AR83" s="35"/>
      <c r="AS83" s="31" t="s">
        <v>154</v>
      </c>
      <c r="AT83" s="36"/>
      <c r="AU83" s="37"/>
      <c r="AV83" s="37"/>
      <c r="AW83" s="37"/>
      <c r="AX83" s="37"/>
      <c r="AY83" s="37"/>
      <c r="AZ83" s="37"/>
      <c r="BA83" s="37"/>
      <c r="BB83" s="47" t="e">
        <f>AG83-#REF!</f>
        <v>#REF!</v>
      </c>
      <c r="BC83" s="37"/>
      <c r="BD83" s="37"/>
      <c r="BE83" s="37"/>
    </row>
    <row r="84" spans="1:57" s="2" customFormat="1" ht="23.25" customHeight="1" x14ac:dyDescent="0.25">
      <c r="A84" s="150"/>
      <c r="B84" s="74" t="s">
        <v>155</v>
      </c>
      <c r="C84" s="75">
        <f>C85+C86+C87</f>
        <v>13560000</v>
      </c>
      <c r="D84" s="75">
        <f t="shared" ref="D84:AQ84" si="122">D85+D86+D87</f>
        <v>0</v>
      </c>
      <c r="E84" s="75">
        <f t="shared" si="122"/>
        <v>5168000</v>
      </c>
      <c r="F84" s="75">
        <f>F85+F86+F87</f>
        <v>0</v>
      </c>
      <c r="G84" s="75">
        <f t="shared" ref="G84:K84" si="123">G85+G86+G87</f>
        <v>2809641.63</v>
      </c>
      <c r="H84" s="75">
        <f t="shared" si="123"/>
        <v>0</v>
      </c>
      <c r="I84" s="75">
        <f t="shared" si="123"/>
        <v>0</v>
      </c>
      <c r="J84" s="75">
        <f t="shared" si="123"/>
        <v>2358358.37</v>
      </c>
      <c r="K84" s="75">
        <f t="shared" si="123"/>
        <v>2358358.37</v>
      </c>
      <c r="L84" s="75">
        <f t="shared" si="122"/>
        <v>7240000</v>
      </c>
      <c r="M84" s="75">
        <f t="shared" si="122"/>
        <v>2809641.63</v>
      </c>
      <c r="N84" s="75">
        <f t="shared" si="122"/>
        <v>0</v>
      </c>
      <c r="O84" s="75">
        <f t="shared" si="122"/>
        <v>10049641.629999999</v>
      </c>
      <c r="P84" s="76">
        <f t="shared" si="122"/>
        <v>0</v>
      </c>
      <c r="Q84" s="75">
        <f t="shared" si="122"/>
        <v>1152000</v>
      </c>
      <c r="R84" s="75">
        <f t="shared" si="122"/>
        <v>0</v>
      </c>
      <c r="S84" s="75">
        <f t="shared" si="122"/>
        <v>13560000</v>
      </c>
      <c r="T84" s="23">
        <f t="shared" si="122"/>
        <v>0</v>
      </c>
      <c r="U84" s="23">
        <f t="shared" si="122"/>
        <v>0</v>
      </c>
      <c r="V84" s="23">
        <f t="shared" si="122"/>
        <v>0</v>
      </c>
      <c r="W84" s="23">
        <f t="shared" si="122"/>
        <v>0</v>
      </c>
      <c r="X84" s="23">
        <f t="shared" si="122"/>
        <v>0</v>
      </c>
      <c r="Y84" s="23">
        <f t="shared" si="122"/>
        <v>0</v>
      </c>
      <c r="Z84" s="23">
        <f t="shared" si="122"/>
        <v>0</v>
      </c>
      <c r="AA84" s="23">
        <f t="shared" si="122"/>
        <v>0</v>
      </c>
      <c r="AB84" s="23">
        <f t="shared" si="122"/>
        <v>0</v>
      </c>
      <c r="AC84" s="23">
        <f t="shared" si="122"/>
        <v>0</v>
      </c>
      <c r="AD84" s="23">
        <f t="shared" si="122"/>
        <v>0</v>
      </c>
      <c r="AE84" s="23">
        <f t="shared" si="122"/>
        <v>0</v>
      </c>
      <c r="AF84" s="23">
        <f t="shared" si="122"/>
        <v>0</v>
      </c>
      <c r="AG84" s="23">
        <f t="shared" si="122"/>
        <v>0</v>
      </c>
      <c r="AH84" s="23">
        <f t="shared" si="122"/>
        <v>0</v>
      </c>
      <c r="AI84" s="23">
        <f t="shared" si="122"/>
        <v>0</v>
      </c>
      <c r="AJ84" s="23">
        <f t="shared" si="122"/>
        <v>0</v>
      </c>
      <c r="AK84" s="23">
        <f t="shared" si="122"/>
        <v>0</v>
      </c>
      <c r="AL84" s="23">
        <f t="shared" si="122"/>
        <v>0</v>
      </c>
      <c r="AM84" s="23">
        <f t="shared" si="122"/>
        <v>0</v>
      </c>
      <c r="AN84" s="23">
        <f t="shared" si="122"/>
        <v>0</v>
      </c>
      <c r="AO84" s="23">
        <f t="shared" si="122"/>
        <v>0</v>
      </c>
      <c r="AP84" s="23">
        <f t="shared" si="122"/>
        <v>12408000</v>
      </c>
      <c r="AQ84" s="25">
        <f t="shared" si="122"/>
        <v>0</v>
      </c>
      <c r="AR84" s="56"/>
      <c r="AS84" s="55" t="s">
        <v>155</v>
      </c>
      <c r="AT84" s="132">
        <f t="shared" ref="AT84:BE84" si="124">AT85+AT86+AT87</f>
        <v>0</v>
      </c>
      <c r="AU84" s="23">
        <f t="shared" si="124"/>
        <v>0</v>
      </c>
      <c r="AV84" s="23">
        <f t="shared" si="124"/>
        <v>0</v>
      </c>
      <c r="AW84" s="23">
        <f t="shared" si="124"/>
        <v>0</v>
      </c>
      <c r="AX84" s="23">
        <f t="shared" si="124"/>
        <v>0</v>
      </c>
      <c r="AY84" s="23">
        <f t="shared" si="124"/>
        <v>0</v>
      </c>
      <c r="AZ84" s="23">
        <f t="shared" si="124"/>
        <v>0</v>
      </c>
      <c r="BA84" s="23">
        <f t="shared" si="124"/>
        <v>0</v>
      </c>
      <c r="BB84" s="23">
        <f t="shared" si="124"/>
        <v>0</v>
      </c>
      <c r="BC84" s="23">
        <f t="shared" si="124"/>
        <v>0</v>
      </c>
      <c r="BD84" s="23">
        <f t="shared" si="124"/>
        <v>0</v>
      </c>
      <c r="BE84" s="23">
        <f t="shared" si="124"/>
        <v>0</v>
      </c>
    </row>
    <row r="85" spans="1:57" s="29" customFormat="1" ht="23.25" customHeight="1" x14ac:dyDescent="0.25">
      <c r="A85" s="20"/>
      <c r="B85" s="21" t="s">
        <v>149</v>
      </c>
      <c r="C85" s="22">
        <v>10508000</v>
      </c>
      <c r="D85" s="22"/>
      <c r="E85" s="22">
        <v>4368000</v>
      </c>
      <c r="F85" s="23"/>
      <c r="G85" s="23">
        <v>2506497.92</v>
      </c>
      <c r="H85" s="23"/>
      <c r="I85" s="23"/>
      <c r="J85" s="23">
        <f t="shared" ref="J85:J92" si="125">E85+F85-G85+H85</f>
        <v>1861502.08</v>
      </c>
      <c r="K85" s="23">
        <v>1861502.08</v>
      </c>
      <c r="L85" s="23">
        <v>5390000</v>
      </c>
      <c r="M85" s="23">
        <v>2506497.92</v>
      </c>
      <c r="N85" s="23"/>
      <c r="O85" s="23">
        <f t="shared" ref="O85:O92" si="126">L85+M85-N85</f>
        <v>7896497.9199999999</v>
      </c>
      <c r="P85" s="78"/>
      <c r="Q85" s="23">
        <v>750000</v>
      </c>
      <c r="R85" s="23"/>
      <c r="S85" s="23">
        <f t="shared" ref="S85:S92" si="127">I85+J85+O85+Q85</f>
        <v>10508000</v>
      </c>
      <c r="T85" s="23"/>
      <c r="U85" s="24"/>
      <c r="V85" s="23"/>
      <c r="W85" s="24"/>
      <c r="X85" s="23"/>
      <c r="Y85" s="24"/>
      <c r="Z85" s="23"/>
      <c r="AA85" s="23"/>
      <c r="AB85" s="23"/>
      <c r="AC85" s="24"/>
      <c r="AD85" s="23"/>
      <c r="AE85" s="23"/>
      <c r="AF85" s="23"/>
      <c r="AG85" s="24"/>
      <c r="AH85" s="23"/>
      <c r="AI85" s="23"/>
      <c r="AJ85" s="23"/>
      <c r="AK85" s="23"/>
      <c r="AL85" s="23"/>
      <c r="AM85" s="23"/>
      <c r="AN85" s="23"/>
      <c r="AO85" s="23"/>
      <c r="AP85" s="23">
        <f t="shared" ref="AP85:AP92" si="128">I85+J85+O85</f>
        <v>9758000</v>
      </c>
      <c r="AQ85" s="25">
        <f t="shared" ref="AQ85:AQ92" si="129">C85-S85</f>
        <v>0</v>
      </c>
      <c r="AR85" s="26"/>
      <c r="AS85" s="21" t="s">
        <v>149</v>
      </c>
      <c r="AT85" s="27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</row>
    <row r="86" spans="1:57" s="29" customFormat="1" ht="23.25" customHeight="1" x14ac:dyDescent="0.25">
      <c r="A86" s="20"/>
      <c r="B86" s="21" t="s">
        <v>150</v>
      </c>
      <c r="C86" s="22">
        <v>2100000</v>
      </c>
      <c r="D86" s="22"/>
      <c r="E86" s="22">
        <v>500000</v>
      </c>
      <c r="F86" s="23"/>
      <c r="G86" s="23">
        <v>302872.84999999998</v>
      </c>
      <c r="H86" s="23"/>
      <c r="I86" s="23"/>
      <c r="J86" s="23">
        <f t="shared" si="125"/>
        <v>197127.15000000002</v>
      </c>
      <c r="K86" s="23">
        <v>197127.15</v>
      </c>
      <c r="L86" s="23">
        <v>1300000</v>
      </c>
      <c r="M86" s="23">
        <v>302872.84999999998</v>
      </c>
      <c r="N86" s="23"/>
      <c r="O86" s="23">
        <f t="shared" si="126"/>
        <v>1602872.85</v>
      </c>
      <c r="P86" s="78"/>
      <c r="Q86" s="23">
        <v>300000</v>
      </c>
      <c r="R86" s="23"/>
      <c r="S86" s="23">
        <f t="shared" si="127"/>
        <v>2100000</v>
      </c>
      <c r="T86" s="23"/>
      <c r="U86" s="24"/>
      <c r="V86" s="23"/>
      <c r="W86" s="24"/>
      <c r="X86" s="23"/>
      <c r="Y86" s="24"/>
      <c r="Z86" s="23"/>
      <c r="AA86" s="23"/>
      <c r="AB86" s="23"/>
      <c r="AC86" s="24"/>
      <c r="AD86" s="23"/>
      <c r="AE86" s="23"/>
      <c r="AF86" s="23"/>
      <c r="AG86" s="24"/>
      <c r="AH86" s="23"/>
      <c r="AI86" s="23"/>
      <c r="AJ86" s="23"/>
      <c r="AK86" s="23"/>
      <c r="AL86" s="23"/>
      <c r="AM86" s="23"/>
      <c r="AN86" s="23"/>
      <c r="AO86" s="23"/>
      <c r="AP86" s="23">
        <f t="shared" si="128"/>
        <v>1800000</v>
      </c>
      <c r="AQ86" s="25">
        <f t="shared" si="129"/>
        <v>0</v>
      </c>
      <c r="AR86" s="26"/>
      <c r="AS86" s="21" t="s">
        <v>150</v>
      </c>
      <c r="AT86" s="27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</row>
    <row r="87" spans="1:57" s="29" customFormat="1" ht="23.25" customHeight="1" x14ac:dyDescent="0.25">
      <c r="A87" s="20"/>
      <c r="B87" s="21" t="s">
        <v>152</v>
      </c>
      <c r="C87" s="22">
        <v>952000</v>
      </c>
      <c r="D87" s="22"/>
      <c r="E87" s="22">
        <v>300000</v>
      </c>
      <c r="F87" s="23"/>
      <c r="G87" s="23">
        <v>270.85999999998603</v>
      </c>
      <c r="H87" s="23"/>
      <c r="I87" s="23"/>
      <c r="J87" s="23">
        <f t="shared" si="125"/>
        <v>299729.14</v>
      </c>
      <c r="K87" s="23">
        <v>299729.14</v>
      </c>
      <c r="L87" s="23">
        <v>550000</v>
      </c>
      <c r="M87" s="23">
        <v>270.85999999998603</v>
      </c>
      <c r="N87" s="23"/>
      <c r="O87" s="23">
        <f t="shared" si="126"/>
        <v>550270.86</v>
      </c>
      <c r="P87" s="78"/>
      <c r="Q87" s="23">
        <v>102000</v>
      </c>
      <c r="R87" s="23"/>
      <c r="S87" s="23">
        <f t="shared" si="127"/>
        <v>952000</v>
      </c>
      <c r="T87" s="23"/>
      <c r="U87" s="24"/>
      <c r="V87" s="23"/>
      <c r="W87" s="24"/>
      <c r="X87" s="23"/>
      <c r="Y87" s="24"/>
      <c r="Z87" s="23"/>
      <c r="AA87" s="23"/>
      <c r="AB87" s="23"/>
      <c r="AC87" s="24"/>
      <c r="AD87" s="23"/>
      <c r="AE87" s="23"/>
      <c r="AF87" s="23"/>
      <c r="AG87" s="24"/>
      <c r="AH87" s="23"/>
      <c r="AI87" s="23"/>
      <c r="AJ87" s="23"/>
      <c r="AK87" s="23"/>
      <c r="AL87" s="23"/>
      <c r="AM87" s="23"/>
      <c r="AN87" s="23"/>
      <c r="AO87" s="23"/>
      <c r="AP87" s="23">
        <f t="shared" si="128"/>
        <v>850000</v>
      </c>
      <c r="AQ87" s="25">
        <f t="shared" si="129"/>
        <v>0</v>
      </c>
      <c r="AR87" s="26"/>
      <c r="AS87" s="21" t="s">
        <v>152</v>
      </c>
      <c r="AT87" s="27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</row>
    <row r="88" spans="1:57" s="29" customFormat="1" ht="23.25" customHeight="1" x14ac:dyDescent="0.25">
      <c r="A88" s="20"/>
      <c r="B88" s="21" t="s">
        <v>156</v>
      </c>
      <c r="C88" s="22">
        <v>67000</v>
      </c>
      <c r="D88" s="22"/>
      <c r="E88" s="22">
        <v>67000</v>
      </c>
      <c r="F88" s="23"/>
      <c r="G88" s="23">
        <v>1162.5599999999977</v>
      </c>
      <c r="H88" s="23"/>
      <c r="I88" s="23"/>
      <c r="J88" s="23">
        <f t="shared" si="125"/>
        <v>65837.440000000002</v>
      </c>
      <c r="K88" s="23">
        <v>65837.440000000002</v>
      </c>
      <c r="L88" s="23">
        <v>0</v>
      </c>
      <c r="M88" s="23">
        <v>1162.5599999999977</v>
      </c>
      <c r="N88" s="23"/>
      <c r="O88" s="23">
        <f t="shared" si="126"/>
        <v>1162.5599999999977</v>
      </c>
      <c r="P88" s="78"/>
      <c r="Q88" s="23"/>
      <c r="R88" s="23"/>
      <c r="S88" s="23">
        <f t="shared" si="127"/>
        <v>67000</v>
      </c>
      <c r="T88" s="23"/>
      <c r="U88" s="24"/>
      <c r="V88" s="23"/>
      <c r="W88" s="24"/>
      <c r="X88" s="23"/>
      <c r="Y88" s="24"/>
      <c r="Z88" s="23"/>
      <c r="AA88" s="23"/>
      <c r="AB88" s="23"/>
      <c r="AC88" s="24"/>
      <c r="AD88" s="83"/>
      <c r="AE88" s="83"/>
      <c r="AF88" s="83"/>
      <c r="AG88" s="84"/>
      <c r="AH88" s="23"/>
      <c r="AI88" s="23"/>
      <c r="AJ88" s="83"/>
      <c r="AK88" s="83"/>
      <c r="AL88" s="83"/>
      <c r="AM88" s="83"/>
      <c r="AN88" s="83"/>
      <c r="AO88" s="23"/>
      <c r="AP88" s="23">
        <f t="shared" si="128"/>
        <v>67000</v>
      </c>
      <c r="AQ88" s="25">
        <f t="shared" si="129"/>
        <v>0</v>
      </c>
      <c r="AR88" s="26"/>
      <c r="AS88" s="21" t="s">
        <v>157</v>
      </c>
      <c r="AT88" s="27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</row>
    <row r="89" spans="1:57" s="29" customFormat="1" ht="23.25" customHeight="1" x14ac:dyDescent="0.25">
      <c r="A89" s="20"/>
      <c r="B89" s="21" t="s">
        <v>158</v>
      </c>
      <c r="C89" s="22">
        <v>0</v>
      </c>
      <c r="D89" s="22"/>
      <c r="E89" s="22"/>
      <c r="F89" s="23"/>
      <c r="G89" s="23">
        <v>0</v>
      </c>
      <c r="H89" s="23"/>
      <c r="I89" s="23"/>
      <c r="J89" s="23">
        <f t="shared" si="125"/>
        <v>0</v>
      </c>
      <c r="K89" s="23"/>
      <c r="L89" s="23"/>
      <c r="M89" s="23">
        <v>0</v>
      </c>
      <c r="N89" s="23"/>
      <c r="O89" s="23">
        <f t="shared" si="126"/>
        <v>0</v>
      </c>
      <c r="P89" s="78"/>
      <c r="Q89" s="23"/>
      <c r="R89" s="23"/>
      <c r="S89" s="23">
        <f t="shared" si="127"/>
        <v>0</v>
      </c>
      <c r="T89" s="23"/>
      <c r="U89" s="24"/>
      <c r="V89" s="23"/>
      <c r="W89" s="24"/>
      <c r="X89" s="23"/>
      <c r="Y89" s="24"/>
      <c r="Z89" s="23"/>
      <c r="AA89" s="23"/>
      <c r="AB89" s="23"/>
      <c r="AC89" s="24"/>
      <c r="AD89" s="83"/>
      <c r="AE89" s="83"/>
      <c r="AF89" s="83"/>
      <c r="AG89" s="84"/>
      <c r="AH89" s="23"/>
      <c r="AI89" s="23"/>
      <c r="AJ89" s="83"/>
      <c r="AK89" s="83"/>
      <c r="AL89" s="83"/>
      <c r="AM89" s="83"/>
      <c r="AN89" s="83"/>
      <c r="AO89" s="23"/>
      <c r="AP89" s="23">
        <f t="shared" si="128"/>
        <v>0</v>
      </c>
      <c r="AQ89" s="25">
        <f t="shared" si="129"/>
        <v>0</v>
      </c>
      <c r="AR89" s="26"/>
      <c r="AS89" s="21" t="s">
        <v>159</v>
      </c>
      <c r="AT89" s="27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</row>
    <row r="90" spans="1:57" s="29" customFormat="1" ht="23.25" customHeight="1" x14ac:dyDescent="0.25">
      <c r="A90" s="20"/>
      <c r="B90" s="21" t="s">
        <v>160</v>
      </c>
      <c r="C90" s="22">
        <v>885000</v>
      </c>
      <c r="D90" s="22"/>
      <c r="E90" s="22"/>
      <c r="F90" s="23"/>
      <c r="G90" s="23">
        <v>0</v>
      </c>
      <c r="H90" s="23"/>
      <c r="I90" s="23"/>
      <c r="J90" s="23">
        <f t="shared" si="125"/>
        <v>0</v>
      </c>
      <c r="K90" s="23"/>
      <c r="L90" s="23">
        <v>885000</v>
      </c>
      <c r="M90" s="23">
        <v>0</v>
      </c>
      <c r="N90" s="23"/>
      <c r="O90" s="23">
        <f t="shared" si="126"/>
        <v>885000</v>
      </c>
      <c r="P90" s="78"/>
      <c r="Q90" s="23"/>
      <c r="R90" s="23"/>
      <c r="S90" s="23">
        <f t="shared" si="127"/>
        <v>885000</v>
      </c>
      <c r="T90" s="23"/>
      <c r="U90" s="24"/>
      <c r="V90" s="23"/>
      <c r="W90" s="24"/>
      <c r="X90" s="23"/>
      <c r="Y90" s="24"/>
      <c r="Z90" s="23"/>
      <c r="AA90" s="23"/>
      <c r="AB90" s="23"/>
      <c r="AC90" s="24"/>
      <c r="AD90" s="83"/>
      <c r="AE90" s="83"/>
      <c r="AF90" s="83"/>
      <c r="AG90" s="84"/>
      <c r="AH90" s="23"/>
      <c r="AI90" s="23"/>
      <c r="AJ90" s="83"/>
      <c r="AK90" s="83"/>
      <c r="AL90" s="83"/>
      <c r="AM90" s="83"/>
      <c r="AN90" s="83"/>
      <c r="AO90" s="23"/>
      <c r="AP90" s="23">
        <f t="shared" si="128"/>
        <v>885000</v>
      </c>
      <c r="AQ90" s="25">
        <f t="shared" si="129"/>
        <v>0</v>
      </c>
      <c r="AR90" s="26"/>
      <c r="AS90" s="21"/>
      <c r="AT90" s="27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</row>
    <row r="91" spans="1:57" s="38" customFormat="1" ht="23.25" customHeight="1" x14ac:dyDescent="0.25">
      <c r="A91" s="30"/>
      <c r="B91" s="31" t="s">
        <v>161</v>
      </c>
      <c r="C91" s="32">
        <v>14000</v>
      </c>
      <c r="D91" s="32"/>
      <c r="E91" s="32">
        <v>5000</v>
      </c>
      <c r="F91" s="33"/>
      <c r="G91" s="23"/>
      <c r="H91" s="33">
        <v>3811.4599999999991</v>
      </c>
      <c r="I91" s="33">
        <v>4399.5499999999993</v>
      </c>
      <c r="J91" s="23">
        <f>E91+F91-G91+H91-I91</f>
        <v>4411.91</v>
      </c>
      <c r="K91" s="33">
        <v>4411.91</v>
      </c>
      <c r="L91" s="33">
        <v>5000</v>
      </c>
      <c r="M91" s="23"/>
      <c r="N91" s="33">
        <v>3811.4599999999991</v>
      </c>
      <c r="O91" s="23">
        <f t="shared" si="126"/>
        <v>1188.5400000000009</v>
      </c>
      <c r="P91" s="43"/>
      <c r="Q91" s="33">
        <v>4000</v>
      </c>
      <c r="R91" s="33"/>
      <c r="S91" s="23">
        <f t="shared" si="127"/>
        <v>14000</v>
      </c>
      <c r="T91" s="33"/>
      <c r="U91" s="34"/>
      <c r="V91" s="33"/>
      <c r="W91" s="85"/>
      <c r="X91" s="33"/>
      <c r="Y91" s="34"/>
      <c r="Z91" s="33"/>
      <c r="AA91" s="33"/>
      <c r="AB91" s="33"/>
      <c r="AC91" s="34"/>
      <c r="AD91" s="33"/>
      <c r="AE91" s="33"/>
      <c r="AF91" s="33"/>
      <c r="AG91" s="34"/>
      <c r="AH91" s="33"/>
      <c r="AI91" s="33"/>
      <c r="AJ91" s="33"/>
      <c r="AK91" s="33"/>
      <c r="AL91" s="33"/>
      <c r="AM91" s="33"/>
      <c r="AN91" s="33"/>
      <c r="AO91" s="23"/>
      <c r="AP91" s="23">
        <f t="shared" si="128"/>
        <v>10000</v>
      </c>
      <c r="AQ91" s="25">
        <f t="shared" si="129"/>
        <v>0</v>
      </c>
      <c r="AR91" s="35"/>
      <c r="AS91" s="31"/>
      <c r="AT91" s="36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</row>
    <row r="92" spans="1:57" s="29" customFormat="1" ht="23.25" customHeight="1" x14ac:dyDescent="0.25">
      <c r="A92" s="20"/>
      <c r="B92" s="21" t="s">
        <v>162</v>
      </c>
      <c r="C92" s="22">
        <v>1195000</v>
      </c>
      <c r="D92" s="22"/>
      <c r="E92" s="22">
        <v>232000</v>
      </c>
      <c r="F92" s="23"/>
      <c r="G92" s="23">
        <v>232000</v>
      </c>
      <c r="H92" s="23"/>
      <c r="I92" s="23"/>
      <c r="J92" s="23">
        <f t="shared" si="125"/>
        <v>0</v>
      </c>
      <c r="K92" s="23"/>
      <c r="L92" s="23">
        <v>402000</v>
      </c>
      <c r="M92" s="23">
        <v>232000</v>
      </c>
      <c r="N92" s="23"/>
      <c r="O92" s="23">
        <f t="shared" si="126"/>
        <v>634000</v>
      </c>
      <c r="P92" s="78"/>
      <c r="Q92" s="23">
        <v>561000</v>
      </c>
      <c r="R92" s="23"/>
      <c r="S92" s="23">
        <f t="shared" si="127"/>
        <v>1195000</v>
      </c>
      <c r="T92" s="23"/>
      <c r="U92" s="24"/>
      <c r="V92" s="23"/>
      <c r="W92" s="24"/>
      <c r="X92" s="23"/>
      <c r="Y92" s="24"/>
      <c r="Z92" s="23"/>
      <c r="AA92" s="23"/>
      <c r="AB92" s="23"/>
      <c r="AC92" s="24"/>
      <c r="AD92" s="23"/>
      <c r="AE92" s="23"/>
      <c r="AF92" s="23"/>
      <c r="AG92" s="24"/>
      <c r="AH92" s="23"/>
      <c r="AI92" s="23"/>
      <c r="AJ92" s="23"/>
      <c r="AK92" s="23"/>
      <c r="AL92" s="23"/>
      <c r="AM92" s="23"/>
      <c r="AN92" s="23"/>
      <c r="AO92" s="23"/>
      <c r="AP92" s="23">
        <f t="shared" si="128"/>
        <v>634000</v>
      </c>
      <c r="AQ92" s="25">
        <f t="shared" si="129"/>
        <v>0</v>
      </c>
      <c r="AR92" s="26"/>
      <c r="AS92" s="21" t="s">
        <v>163</v>
      </c>
      <c r="AT92" s="27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</row>
    <row r="93" spans="1:57" ht="23.25" customHeight="1" thickBot="1" x14ac:dyDescent="0.3">
      <c r="A93" s="86"/>
      <c r="B93" s="87" t="s">
        <v>164</v>
      </c>
      <c r="C93" s="88">
        <f t="shared" ref="C93:AP93" si="130">C82+C66+C41+C39+C4+C71+C58+C74</f>
        <v>122292000</v>
      </c>
      <c r="D93" s="88">
        <f t="shared" si="130"/>
        <v>0</v>
      </c>
      <c r="E93" s="88">
        <f t="shared" si="130"/>
        <v>41168000</v>
      </c>
      <c r="F93" s="88">
        <f>F82+F66+F41+F39+F4+F71+F58+F74</f>
        <v>201000</v>
      </c>
      <c r="G93" s="88">
        <f t="shared" ref="G93:J93" si="131">G82+G66+G41+G39+G4+G71+G58+G74</f>
        <v>8739891.7299999986</v>
      </c>
      <c r="H93" s="88">
        <f t="shared" si="131"/>
        <v>438905.65999999957</v>
      </c>
      <c r="I93" s="88">
        <f t="shared" si="131"/>
        <v>1067645.46</v>
      </c>
      <c r="J93" s="124">
        <f t="shared" si="131"/>
        <v>32000368.470000006</v>
      </c>
      <c r="K93" s="124">
        <f>K82+K66+K41+K39+K4+K71+K58+K74</f>
        <v>32000368.470000006</v>
      </c>
      <c r="L93" s="124">
        <f t="shared" si="130"/>
        <v>47308000</v>
      </c>
      <c r="M93" s="124">
        <f t="shared" si="130"/>
        <v>8739891.7299999986</v>
      </c>
      <c r="N93" s="124">
        <f t="shared" si="130"/>
        <v>438905.65999999957</v>
      </c>
      <c r="O93" s="124">
        <f t="shared" si="130"/>
        <v>55608986.070000008</v>
      </c>
      <c r="P93" s="125">
        <f t="shared" si="130"/>
        <v>0</v>
      </c>
      <c r="Q93" s="124">
        <f>Q82+Q66+Q41+Q39+Q41+Q71+Q58+Q74</f>
        <v>33511000</v>
      </c>
      <c r="R93" s="124">
        <f t="shared" si="130"/>
        <v>0</v>
      </c>
      <c r="S93" s="124">
        <f t="shared" si="130"/>
        <v>122162000</v>
      </c>
      <c r="T93" s="88">
        <f t="shared" si="130"/>
        <v>0</v>
      </c>
      <c r="U93" s="88">
        <f t="shared" si="130"/>
        <v>0</v>
      </c>
      <c r="V93" s="88">
        <f t="shared" si="130"/>
        <v>0</v>
      </c>
      <c r="W93" s="88">
        <f t="shared" si="130"/>
        <v>0</v>
      </c>
      <c r="X93" s="88">
        <f t="shared" si="130"/>
        <v>0</v>
      </c>
      <c r="Y93" s="88">
        <f t="shared" si="130"/>
        <v>0</v>
      </c>
      <c r="Z93" s="88">
        <f t="shared" si="130"/>
        <v>0</v>
      </c>
      <c r="AA93" s="88">
        <f t="shared" si="130"/>
        <v>0</v>
      </c>
      <c r="AB93" s="88">
        <f t="shared" si="130"/>
        <v>0</v>
      </c>
      <c r="AC93" s="88">
        <f t="shared" si="130"/>
        <v>0</v>
      </c>
      <c r="AD93" s="88">
        <f t="shared" si="130"/>
        <v>0</v>
      </c>
      <c r="AE93" s="88">
        <f t="shared" si="130"/>
        <v>0</v>
      </c>
      <c r="AF93" s="88">
        <f t="shared" si="130"/>
        <v>0</v>
      </c>
      <c r="AG93" s="88">
        <f t="shared" si="130"/>
        <v>0</v>
      </c>
      <c r="AH93" s="88">
        <f t="shared" si="130"/>
        <v>0</v>
      </c>
      <c r="AI93" s="88">
        <f t="shared" si="130"/>
        <v>0</v>
      </c>
      <c r="AJ93" s="88">
        <f t="shared" si="130"/>
        <v>0</v>
      </c>
      <c r="AK93" s="88">
        <f t="shared" si="130"/>
        <v>0</v>
      </c>
      <c r="AL93" s="88">
        <f t="shared" si="130"/>
        <v>0</v>
      </c>
      <c r="AM93" s="88">
        <f t="shared" si="130"/>
        <v>0</v>
      </c>
      <c r="AN93" s="88">
        <f t="shared" si="130"/>
        <v>0</v>
      </c>
      <c r="AO93" s="88">
        <f t="shared" si="130"/>
        <v>0</v>
      </c>
      <c r="AP93" s="88">
        <f t="shared" si="130"/>
        <v>88677000</v>
      </c>
      <c r="AQ93" s="88">
        <f>AQ4+AQ39+AQ41+AQ58+AQ66+AQ71+AQ74+AQ82</f>
        <v>130000</v>
      </c>
      <c r="AR93" s="89"/>
      <c r="AS93" s="87" t="s">
        <v>164</v>
      </c>
      <c r="AT93" s="19">
        <f t="shared" ref="AT93:BE93" si="132">AT82+AT66+AT41+AT39+AT4+AT71+AT58+AT74</f>
        <v>0</v>
      </c>
      <c r="AU93" s="16">
        <f t="shared" si="132"/>
        <v>0</v>
      </c>
      <c r="AV93" s="16">
        <f t="shared" si="132"/>
        <v>0</v>
      </c>
      <c r="AW93" s="16">
        <f t="shared" si="132"/>
        <v>0</v>
      </c>
      <c r="AX93" s="16">
        <f t="shared" si="132"/>
        <v>0</v>
      </c>
      <c r="AY93" s="16">
        <f t="shared" si="132"/>
        <v>0</v>
      </c>
      <c r="AZ93" s="16">
        <f t="shared" si="132"/>
        <v>0</v>
      </c>
      <c r="BA93" s="16" t="e">
        <f t="shared" si="132"/>
        <v>#REF!</v>
      </c>
      <c r="BB93" s="16" t="e">
        <f t="shared" si="132"/>
        <v>#REF!</v>
      </c>
      <c r="BC93" s="16">
        <f t="shared" si="132"/>
        <v>0</v>
      </c>
      <c r="BD93" s="16">
        <f t="shared" si="132"/>
        <v>0</v>
      </c>
      <c r="BE93" s="16">
        <f t="shared" si="132"/>
        <v>0</v>
      </c>
    </row>
    <row r="94" spans="1:57" ht="23.25" customHeight="1" x14ac:dyDescent="0.25">
      <c r="A94" s="90"/>
      <c r="AP94" s="94"/>
      <c r="AR94" s="90"/>
    </row>
    <row r="95" spans="1:57" ht="23.25" customHeight="1" x14ac:dyDescent="0.25">
      <c r="A95" s="90"/>
      <c r="V95" s="96"/>
      <c r="AP95" s="94"/>
      <c r="AQ95" s="97"/>
      <c r="AR95" s="90"/>
    </row>
    <row r="96" spans="1:57" ht="23.25" customHeight="1" x14ac:dyDescent="0.25">
      <c r="A96" s="90"/>
      <c r="D96" s="92"/>
      <c r="Z96" s="98"/>
      <c r="AA96" s="98"/>
      <c r="AP96" s="99"/>
      <c r="AQ96" s="92"/>
      <c r="AR96" s="92"/>
      <c r="AT96" s="92"/>
      <c r="AU96" s="92"/>
      <c r="AV96" s="92"/>
      <c r="AW96" s="92"/>
    </row>
    <row r="97" spans="1:44" s="8" customFormat="1" ht="23.25" customHeight="1" x14ac:dyDescent="0.25">
      <c r="A97" s="90"/>
      <c r="B97" s="91"/>
      <c r="C97" s="92"/>
      <c r="E97" s="92"/>
      <c r="F97" s="93"/>
      <c r="G97" s="93"/>
      <c r="H97" s="93"/>
      <c r="I97" s="92"/>
      <c r="J97" s="122"/>
      <c r="K97" s="122"/>
      <c r="L97" s="122"/>
      <c r="M97" s="122"/>
      <c r="N97" s="122"/>
      <c r="O97" s="122"/>
      <c r="P97" s="123"/>
      <c r="Q97" s="123"/>
      <c r="R97" s="122"/>
      <c r="S97" s="122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4"/>
      <c r="AQ97" s="95"/>
      <c r="AR97" s="90"/>
    </row>
    <row r="98" spans="1:44" s="8" customFormat="1" ht="23.25" customHeight="1" x14ac:dyDescent="0.25">
      <c r="A98" s="90"/>
      <c r="B98" s="91"/>
      <c r="C98" s="92"/>
      <c r="E98" s="92"/>
      <c r="F98" s="93"/>
      <c r="G98" s="93"/>
      <c r="H98" s="93"/>
      <c r="I98" s="92"/>
      <c r="J98" s="122"/>
      <c r="K98" s="122"/>
      <c r="L98" s="122"/>
      <c r="M98" s="122"/>
      <c r="N98" s="122"/>
      <c r="O98" s="122"/>
      <c r="P98" s="123"/>
      <c r="Q98" s="123"/>
      <c r="R98" s="122"/>
      <c r="S98" s="122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4"/>
      <c r="AQ98" s="97"/>
      <c r="AR98" s="90"/>
    </row>
    <row r="99" spans="1:44" s="8" customFormat="1" ht="23.25" customHeight="1" x14ac:dyDescent="0.25">
      <c r="A99" s="90"/>
      <c r="B99" s="91"/>
      <c r="C99" s="92"/>
      <c r="E99" s="92"/>
      <c r="F99" s="93"/>
      <c r="G99" s="93"/>
      <c r="H99" s="93"/>
      <c r="I99" s="92"/>
      <c r="J99" s="122"/>
      <c r="K99" s="122"/>
      <c r="L99" s="122"/>
      <c r="M99" s="122"/>
      <c r="N99" s="122"/>
      <c r="O99" s="122"/>
      <c r="P99" s="123"/>
      <c r="Q99" s="123"/>
      <c r="R99" s="122"/>
      <c r="S99" s="122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4"/>
      <c r="AQ99" s="97"/>
      <c r="AR99" s="90"/>
    </row>
    <row r="100" spans="1:44" s="8" customFormat="1" ht="23.25" customHeight="1" x14ac:dyDescent="0.25">
      <c r="A100" s="90"/>
      <c r="B100" s="91"/>
      <c r="C100" s="92"/>
      <c r="E100" s="92"/>
      <c r="F100" s="93"/>
      <c r="G100" s="93"/>
      <c r="H100" s="93"/>
      <c r="I100" s="92"/>
      <c r="J100" s="122"/>
      <c r="K100" s="122"/>
      <c r="L100" s="122"/>
      <c r="M100" s="122"/>
      <c r="N100" s="122"/>
      <c r="O100" s="122"/>
      <c r="P100" s="123"/>
      <c r="Q100" s="123"/>
      <c r="R100" s="122"/>
      <c r="S100" s="122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4"/>
      <c r="AQ100" s="95"/>
      <c r="AR100" s="90"/>
    </row>
    <row r="101" spans="1:44" s="8" customFormat="1" ht="23.25" customHeight="1" x14ac:dyDescent="0.25">
      <c r="A101" s="90"/>
      <c r="B101" s="91"/>
      <c r="C101" s="92"/>
      <c r="E101" s="92"/>
      <c r="F101" s="93"/>
      <c r="G101" s="93"/>
      <c r="H101" s="93"/>
      <c r="I101" s="92"/>
      <c r="J101" s="122"/>
      <c r="K101" s="122"/>
      <c r="L101" s="122"/>
      <c r="M101" s="122"/>
      <c r="N101" s="122"/>
      <c r="O101" s="122"/>
      <c r="P101" s="123"/>
      <c r="Q101" s="123"/>
      <c r="R101" s="122"/>
      <c r="S101" s="122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4"/>
      <c r="AQ101" s="95"/>
      <c r="AR101" s="90"/>
    </row>
    <row r="102" spans="1:44" s="8" customFormat="1" ht="23.25" customHeight="1" x14ac:dyDescent="0.25">
      <c r="A102" s="90"/>
      <c r="B102" s="91"/>
      <c r="C102" s="92"/>
      <c r="E102" s="92"/>
      <c r="F102" s="93"/>
      <c r="G102" s="93"/>
      <c r="H102" s="93"/>
      <c r="I102" s="92"/>
      <c r="J102" s="122"/>
      <c r="K102" s="122"/>
      <c r="L102" s="122"/>
      <c r="M102" s="122"/>
      <c r="N102" s="122"/>
      <c r="O102" s="122"/>
      <c r="P102" s="123"/>
      <c r="Q102" s="123"/>
      <c r="R102" s="122"/>
      <c r="S102" s="122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4"/>
      <c r="AQ102" s="95"/>
      <c r="AR102" s="90"/>
    </row>
    <row r="103" spans="1:44" s="8" customFormat="1" ht="23.25" customHeight="1" x14ac:dyDescent="0.25">
      <c r="A103" s="90"/>
      <c r="B103" s="91"/>
      <c r="C103" s="92"/>
      <c r="E103" s="92"/>
      <c r="F103" s="93"/>
      <c r="G103" s="93"/>
      <c r="H103" s="93"/>
      <c r="I103" s="92"/>
      <c r="J103" s="122"/>
      <c r="K103" s="122"/>
      <c r="L103" s="122"/>
      <c r="M103" s="122"/>
      <c r="N103" s="122"/>
      <c r="O103" s="122"/>
      <c r="P103" s="123"/>
      <c r="Q103" s="123"/>
      <c r="R103" s="122"/>
      <c r="S103" s="122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4"/>
      <c r="AQ103" s="95"/>
      <c r="AR103" s="90"/>
    </row>
    <row r="104" spans="1:44" s="8" customFormat="1" ht="23.25" customHeight="1" x14ac:dyDescent="0.25">
      <c r="A104" s="90"/>
      <c r="B104" s="91"/>
      <c r="C104" s="92"/>
      <c r="E104" s="92"/>
      <c r="F104" s="93"/>
      <c r="G104" s="93"/>
      <c r="H104" s="93"/>
      <c r="I104" s="92"/>
      <c r="J104" s="122"/>
      <c r="K104" s="122"/>
      <c r="L104" s="122"/>
      <c r="M104" s="122"/>
      <c r="N104" s="122"/>
      <c r="O104" s="122"/>
      <c r="P104" s="123"/>
      <c r="Q104" s="123"/>
      <c r="R104" s="122"/>
      <c r="S104" s="122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4"/>
      <c r="AQ104" s="95"/>
      <c r="AR104" s="90"/>
    </row>
    <row r="105" spans="1:44" s="8" customFormat="1" ht="23.25" customHeight="1" x14ac:dyDescent="0.25">
      <c r="A105" s="90"/>
      <c r="B105" s="91"/>
      <c r="C105" s="92"/>
      <c r="E105" s="92"/>
      <c r="F105" s="93"/>
      <c r="G105" s="93"/>
      <c r="H105" s="93"/>
      <c r="I105" s="92"/>
      <c r="J105" s="122"/>
      <c r="K105" s="122"/>
      <c r="L105" s="122"/>
      <c r="M105" s="122"/>
      <c r="N105" s="122"/>
      <c r="O105" s="122"/>
      <c r="P105" s="123"/>
      <c r="Q105" s="123"/>
      <c r="R105" s="122"/>
      <c r="S105" s="122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4"/>
      <c r="AQ105" s="95"/>
      <c r="AR105" s="90"/>
    </row>
    <row r="106" spans="1:44" s="8" customFormat="1" ht="23.25" customHeight="1" x14ac:dyDescent="0.25">
      <c r="A106" s="90"/>
      <c r="B106" s="91"/>
      <c r="C106" s="92"/>
      <c r="E106" s="92"/>
      <c r="F106" s="93"/>
      <c r="G106" s="93"/>
      <c r="H106" s="93"/>
      <c r="I106" s="92"/>
      <c r="J106" s="122"/>
      <c r="K106" s="122"/>
      <c r="L106" s="122"/>
      <c r="M106" s="122"/>
      <c r="N106" s="122"/>
      <c r="O106" s="122"/>
      <c r="P106" s="123"/>
      <c r="Q106" s="123"/>
      <c r="R106" s="122"/>
      <c r="S106" s="122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4"/>
      <c r="AQ106" s="95"/>
      <c r="AR106" s="90"/>
    </row>
    <row r="107" spans="1:44" s="8" customFormat="1" ht="23.25" customHeight="1" x14ac:dyDescent="0.25">
      <c r="A107" s="90"/>
      <c r="B107" s="91"/>
      <c r="C107" s="92"/>
      <c r="E107" s="92"/>
      <c r="F107" s="93"/>
      <c r="G107" s="93"/>
      <c r="H107" s="93"/>
      <c r="I107" s="92"/>
      <c r="J107" s="122"/>
      <c r="K107" s="122"/>
      <c r="L107" s="122"/>
      <c r="M107" s="122"/>
      <c r="N107" s="122"/>
      <c r="O107" s="122"/>
      <c r="P107" s="123"/>
      <c r="Q107" s="123"/>
      <c r="R107" s="122"/>
      <c r="S107" s="122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4"/>
      <c r="AQ107" s="95"/>
      <c r="AR107" s="90"/>
    </row>
    <row r="108" spans="1:44" s="8" customFormat="1" ht="23.25" customHeight="1" x14ac:dyDescent="0.25">
      <c r="A108" s="90"/>
      <c r="B108" s="91"/>
      <c r="C108" s="92"/>
      <c r="E108" s="92"/>
      <c r="F108" s="93"/>
      <c r="G108" s="93"/>
      <c r="H108" s="93"/>
      <c r="I108" s="92"/>
      <c r="J108" s="122"/>
      <c r="K108" s="122"/>
      <c r="L108" s="122"/>
      <c r="M108" s="122"/>
      <c r="N108" s="122"/>
      <c r="O108" s="122"/>
      <c r="P108" s="123"/>
      <c r="Q108" s="123"/>
      <c r="R108" s="122"/>
      <c r="S108" s="122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4"/>
      <c r="AQ108" s="95"/>
      <c r="AR108" s="90"/>
    </row>
    <row r="109" spans="1:44" s="8" customFormat="1" ht="23.25" customHeight="1" x14ac:dyDescent="0.25">
      <c r="A109" s="90"/>
      <c r="B109" s="91"/>
      <c r="C109" s="92"/>
      <c r="E109" s="92"/>
      <c r="F109" s="93"/>
      <c r="G109" s="93"/>
      <c r="H109" s="93"/>
      <c r="I109" s="92"/>
      <c r="J109" s="122"/>
      <c r="K109" s="122"/>
      <c r="L109" s="122"/>
      <c r="M109" s="122"/>
      <c r="N109" s="122"/>
      <c r="O109" s="122"/>
      <c r="P109" s="123"/>
      <c r="Q109" s="123"/>
      <c r="R109" s="122"/>
      <c r="S109" s="122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4"/>
      <c r="AQ109" s="95"/>
      <c r="AR109" s="90"/>
    </row>
    <row r="110" spans="1:44" s="8" customFormat="1" ht="23.25" customHeight="1" x14ac:dyDescent="0.25">
      <c r="A110" s="90"/>
      <c r="B110" s="91"/>
      <c r="C110" s="92"/>
      <c r="E110" s="92"/>
      <c r="F110" s="93"/>
      <c r="G110" s="93"/>
      <c r="H110" s="93"/>
      <c r="I110" s="92"/>
      <c r="J110" s="122"/>
      <c r="K110" s="122"/>
      <c r="L110" s="122"/>
      <c r="M110" s="122"/>
      <c r="N110" s="122"/>
      <c r="O110" s="122"/>
      <c r="P110" s="123"/>
      <c r="Q110" s="123"/>
      <c r="R110" s="122"/>
      <c r="S110" s="122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4"/>
      <c r="AQ110" s="95"/>
      <c r="AR110" s="90"/>
    </row>
    <row r="111" spans="1:44" s="8" customFormat="1" ht="23.25" customHeight="1" x14ac:dyDescent="0.25">
      <c r="A111" s="90"/>
      <c r="B111" s="91"/>
      <c r="C111" s="92"/>
      <c r="E111" s="92"/>
      <c r="F111" s="93"/>
      <c r="G111" s="93"/>
      <c r="H111" s="93"/>
      <c r="I111" s="92"/>
      <c r="J111" s="122"/>
      <c r="K111" s="122"/>
      <c r="L111" s="122"/>
      <c r="M111" s="122"/>
      <c r="N111" s="122"/>
      <c r="O111" s="122"/>
      <c r="P111" s="123"/>
      <c r="Q111" s="123"/>
      <c r="R111" s="122"/>
      <c r="S111" s="122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4"/>
      <c r="AQ111" s="95"/>
      <c r="AR111" s="90"/>
    </row>
    <row r="112" spans="1:44" s="8" customFormat="1" ht="23.25" customHeight="1" x14ac:dyDescent="0.25">
      <c r="A112" s="90"/>
      <c r="B112" s="91"/>
      <c r="C112" s="92"/>
      <c r="E112" s="92"/>
      <c r="F112" s="93"/>
      <c r="G112" s="93"/>
      <c r="H112" s="93"/>
      <c r="I112" s="92"/>
      <c r="J112" s="122"/>
      <c r="K112" s="122"/>
      <c r="L112" s="122"/>
      <c r="M112" s="122"/>
      <c r="N112" s="122"/>
      <c r="O112" s="122"/>
      <c r="P112" s="123"/>
      <c r="Q112" s="123"/>
      <c r="R112" s="122"/>
      <c r="S112" s="122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4"/>
      <c r="AQ112" s="95"/>
      <c r="AR112" s="90"/>
    </row>
    <row r="113" spans="1:44" s="8" customFormat="1" ht="23.25" customHeight="1" x14ac:dyDescent="0.25">
      <c r="A113" s="90"/>
      <c r="B113" s="91"/>
      <c r="C113" s="92"/>
      <c r="E113" s="92"/>
      <c r="F113" s="93"/>
      <c r="G113" s="93"/>
      <c r="H113" s="93"/>
      <c r="I113" s="92"/>
      <c r="J113" s="122"/>
      <c r="K113" s="122"/>
      <c r="L113" s="122"/>
      <c r="M113" s="122"/>
      <c r="N113" s="122"/>
      <c r="O113" s="122"/>
      <c r="P113" s="123"/>
      <c r="Q113" s="123"/>
      <c r="R113" s="122"/>
      <c r="S113" s="122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4"/>
      <c r="AQ113" s="95"/>
      <c r="AR113" s="90"/>
    </row>
    <row r="114" spans="1:44" s="8" customFormat="1" ht="23.25" customHeight="1" x14ac:dyDescent="0.25">
      <c r="A114" s="90"/>
      <c r="B114" s="91"/>
      <c r="C114" s="92"/>
      <c r="E114" s="92"/>
      <c r="F114" s="93"/>
      <c r="G114" s="93"/>
      <c r="H114" s="93"/>
      <c r="I114" s="92"/>
      <c r="J114" s="122"/>
      <c r="K114" s="122"/>
      <c r="L114" s="122"/>
      <c r="M114" s="122"/>
      <c r="N114" s="122"/>
      <c r="O114" s="122"/>
      <c r="P114" s="123"/>
      <c r="Q114" s="123"/>
      <c r="R114" s="122"/>
      <c r="S114" s="122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4"/>
      <c r="AQ114" s="95"/>
      <c r="AR114" s="90"/>
    </row>
    <row r="115" spans="1:44" s="8" customFormat="1" ht="23.25" customHeight="1" x14ac:dyDescent="0.25">
      <c r="A115" s="90"/>
      <c r="B115" s="91"/>
      <c r="C115" s="92"/>
      <c r="E115" s="92"/>
      <c r="F115" s="93"/>
      <c r="G115" s="93"/>
      <c r="H115" s="93"/>
      <c r="I115" s="92"/>
      <c r="J115" s="122"/>
      <c r="K115" s="122"/>
      <c r="L115" s="122"/>
      <c r="M115" s="122"/>
      <c r="N115" s="122"/>
      <c r="O115" s="122"/>
      <c r="P115" s="123"/>
      <c r="Q115" s="123"/>
      <c r="R115" s="122"/>
      <c r="S115" s="122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4"/>
      <c r="AQ115" s="95"/>
      <c r="AR115" s="90"/>
    </row>
    <row r="116" spans="1:44" s="8" customFormat="1" ht="23.25" customHeight="1" x14ac:dyDescent="0.25">
      <c r="A116" s="90"/>
      <c r="B116" s="91"/>
      <c r="C116" s="92"/>
      <c r="E116" s="92"/>
      <c r="F116" s="93"/>
      <c r="G116" s="93"/>
      <c r="H116" s="93"/>
      <c r="I116" s="92"/>
      <c r="J116" s="122"/>
      <c r="K116" s="122"/>
      <c r="L116" s="122"/>
      <c r="M116" s="122"/>
      <c r="N116" s="122"/>
      <c r="O116" s="122"/>
      <c r="P116" s="123"/>
      <c r="Q116" s="123"/>
      <c r="R116" s="122"/>
      <c r="S116" s="122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4"/>
      <c r="AQ116" s="95"/>
      <c r="AR116" s="90"/>
    </row>
    <row r="117" spans="1:44" s="8" customFormat="1" ht="23.25" customHeight="1" x14ac:dyDescent="0.25">
      <c r="A117" s="90"/>
      <c r="B117" s="91"/>
      <c r="C117" s="92"/>
      <c r="E117" s="92"/>
      <c r="F117" s="93"/>
      <c r="G117" s="93"/>
      <c r="H117" s="93"/>
      <c r="I117" s="92"/>
      <c r="J117" s="122"/>
      <c r="K117" s="122"/>
      <c r="L117" s="122"/>
      <c r="M117" s="122"/>
      <c r="N117" s="122"/>
      <c r="O117" s="122"/>
      <c r="P117" s="123"/>
      <c r="Q117" s="123"/>
      <c r="R117" s="122"/>
      <c r="S117" s="122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4"/>
      <c r="AQ117" s="95"/>
      <c r="AR117" s="90"/>
    </row>
    <row r="118" spans="1:44" s="8" customFormat="1" ht="23.25" customHeight="1" x14ac:dyDescent="0.25">
      <c r="A118" s="90"/>
      <c r="B118" s="91"/>
      <c r="C118" s="92"/>
      <c r="E118" s="92"/>
      <c r="F118" s="93"/>
      <c r="G118" s="93"/>
      <c r="H118" s="93"/>
      <c r="I118" s="92"/>
      <c r="J118" s="122"/>
      <c r="K118" s="122"/>
      <c r="L118" s="122"/>
      <c r="M118" s="122"/>
      <c r="N118" s="122"/>
      <c r="O118" s="122"/>
      <c r="P118" s="123"/>
      <c r="Q118" s="123"/>
      <c r="R118" s="122"/>
      <c r="S118" s="122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4"/>
      <c r="AQ118" s="95"/>
      <c r="AR118" s="90"/>
    </row>
    <row r="119" spans="1:44" s="8" customFormat="1" ht="23.25" customHeight="1" x14ac:dyDescent="0.25">
      <c r="A119" s="90"/>
      <c r="B119" s="91"/>
      <c r="C119" s="92"/>
      <c r="E119" s="92"/>
      <c r="F119" s="93"/>
      <c r="G119" s="93"/>
      <c r="H119" s="93"/>
      <c r="I119" s="92"/>
      <c r="J119" s="122"/>
      <c r="K119" s="122"/>
      <c r="L119" s="122"/>
      <c r="M119" s="122"/>
      <c r="N119" s="122"/>
      <c r="O119" s="122"/>
      <c r="P119" s="123"/>
      <c r="Q119" s="123"/>
      <c r="R119" s="122"/>
      <c r="S119" s="122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4"/>
      <c r="AQ119" s="95"/>
      <c r="AR119" s="90"/>
    </row>
    <row r="120" spans="1:44" s="8" customFormat="1" ht="23.25" customHeight="1" x14ac:dyDescent="0.25">
      <c r="A120" s="90"/>
      <c r="B120" s="91"/>
      <c r="C120" s="92"/>
      <c r="E120" s="92"/>
      <c r="F120" s="93"/>
      <c r="G120" s="93"/>
      <c r="H120" s="93"/>
      <c r="I120" s="92"/>
      <c r="J120" s="122"/>
      <c r="K120" s="122"/>
      <c r="L120" s="122"/>
      <c r="M120" s="122"/>
      <c r="N120" s="122"/>
      <c r="O120" s="122"/>
      <c r="P120" s="123"/>
      <c r="Q120" s="123"/>
      <c r="R120" s="122"/>
      <c r="S120" s="122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4"/>
      <c r="AQ120" s="95"/>
      <c r="AR120" s="90"/>
    </row>
    <row r="121" spans="1:44" s="8" customFormat="1" ht="23.25" customHeight="1" x14ac:dyDescent="0.25">
      <c r="A121" s="90"/>
      <c r="B121" s="91"/>
      <c r="C121" s="92"/>
      <c r="E121" s="92"/>
      <c r="F121" s="93"/>
      <c r="G121" s="93"/>
      <c r="H121" s="93"/>
      <c r="I121" s="92"/>
      <c r="J121" s="122"/>
      <c r="K121" s="122"/>
      <c r="L121" s="122"/>
      <c r="M121" s="122"/>
      <c r="N121" s="122"/>
      <c r="O121" s="122"/>
      <c r="P121" s="123"/>
      <c r="Q121" s="123"/>
      <c r="R121" s="122"/>
      <c r="S121" s="122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4"/>
      <c r="AQ121" s="95"/>
      <c r="AR121" s="90"/>
    </row>
    <row r="122" spans="1:44" s="8" customFormat="1" ht="23.25" customHeight="1" x14ac:dyDescent="0.25">
      <c r="A122" s="90"/>
      <c r="B122" s="91"/>
      <c r="C122" s="92"/>
      <c r="E122" s="92"/>
      <c r="F122" s="93"/>
      <c r="G122" s="93"/>
      <c r="H122" s="93"/>
      <c r="I122" s="92"/>
      <c r="J122" s="122"/>
      <c r="K122" s="122"/>
      <c r="L122" s="122"/>
      <c r="M122" s="122"/>
      <c r="N122" s="122"/>
      <c r="O122" s="122"/>
      <c r="P122" s="123"/>
      <c r="Q122" s="123"/>
      <c r="R122" s="122"/>
      <c r="S122" s="122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4"/>
      <c r="AQ122" s="95"/>
      <c r="AR122" s="90"/>
    </row>
    <row r="123" spans="1:44" s="8" customFormat="1" ht="23.25" customHeight="1" x14ac:dyDescent="0.25">
      <c r="A123" s="90"/>
      <c r="B123" s="91"/>
      <c r="C123" s="92"/>
      <c r="E123" s="92"/>
      <c r="F123" s="93"/>
      <c r="G123" s="93"/>
      <c r="H123" s="93"/>
      <c r="I123" s="92"/>
      <c r="J123" s="122"/>
      <c r="K123" s="122"/>
      <c r="L123" s="122"/>
      <c r="M123" s="122"/>
      <c r="N123" s="122"/>
      <c r="O123" s="122"/>
      <c r="P123" s="123"/>
      <c r="Q123" s="123"/>
      <c r="R123" s="122"/>
      <c r="S123" s="122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4"/>
      <c r="AQ123" s="95"/>
      <c r="AR123" s="90"/>
    </row>
    <row r="124" spans="1:44" s="8" customFormat="1" ht="23.25" customHeight="1" x14ac:dyDescent="0.25">
      <c r="A124" s="90"/>
      <c r="B124" s="91"/>
      <c r="C124" s="92"/>
      <c r="E124" s="92"/>
      <c r="F124" s="93"/>
      <c r="G124" s="93"/>
      <c r="H124" s="93"/>
      <c r="I124" s="92"/>
      <c r="J124" s="122"/>
      <c r="K124" s="122"/>
      <c r="L124" s="122"/>
      <c r="M124" s="122"/>
      <c r="N124" s="122"/>
      <c r="O124" s="122"/>
      <c r="P124" s="123"/>
      <c r="Q124" s="123"/>
      <c r="R124" s="122"/>
      <c r="S124" s="122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4"/>
      <c r="AQ124" s="95"/>
      <c r="AR124" s="90"/>
    </row>
    <row r="125" spans="1:44" s="8" customFormat="1" ht="23.25" customHeight="1" x14ac:dyDescent="0.25">
      <c r="A125" s="90"/>
      <c r="B125" s="91"/>
      <c r="C125" s="92"/>
      <c r="E125" s="92"/>
      <c r="F125" s="93"/>
      <c r="G125" s="93"/>
      <c r="H125" s="93"/>
      <c r="I125" s="92"/>
      <c r="J125" s="122"/>
      <c r="K125" s="122"/>
      <c r="L125" s="122"/>
      <c r="M125" s="122"/>
      <c r="N125" s="122"/>
      <c r="O125" s="122"/>
      <c r="P125" s="123"/>
      <c r="Q125" s="123"/>
      <c r="R125" s="122"/>
      <c r="S125" s="122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4"/>
      <c r="AQ125" s="95"/>
      <c r="AR125" s="90"/>
    </row>
    <row r="126" spans="1:44" s="8" customFormat="1" ht="23.25" customHeight="1" x14ac:dyDescent="0.25">
      <c r="A126" s="90"/>
      <c r="B126" s="91"/>
      <c r="C126" s="92"/>
      <c r="E126" s="92"/>
      <c r="F126" s="93"/>
      <c r="G126" s="93"/>
      <c r="H126" s="93"/>
      <c r="I126" s="92"/>
      <c r="J126" s="122"/>
      <c r="K126" s="122"/>
      <c r="L126" s="122"/>
      <c r="M126" s="122"/>
      <c r="N126" s="122"/>
      <c r="O126" s="122"/>
      <c r="P126" s="123"/>
      <c r="Q126" s="123"/>
      <c r="R126" s="122"/>
      <c r="S126" s="122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4"/>
      <c r="AQ126" s="95"/>
      <c r="AR126" s="90"/>
    </row>
    <row r="127" spans="1:44" s="8" customFormat="1" ht="23.25" customHeight="1" x14ac:dyDescent="0.25">
      <c r="A127" s="90"/>
      <c r="B127" s="91"/>
      <c r="C127" s="92"/>
      <c r="E127" s="92"/>
      <c r="F127" s="93"/>
      <c r="G127" s="93"/>
      <c r="H127" s="93"/>
      <c r="I127" s="92"/>
      <c r="J127" s="122"/>
      <c r="K127" s="122"/>
      <c r="L127" s="122"/>
      <c r="M127" s="122"/>
      <c r="N127" s="122"/>
      <c r="O127" s="122"/>
      <c r="P127" s="123"/>
      <c r="Q127" s="123"/>
      <c r="R127" s="122"/>
      <c r="S127" s="122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4"/>
      <c r="AQ127" s="95"/>
      <c r="AR127" s="90"/>
    </row>
    <row r="128" spans="1:44" s="8" customFormat="1" ht="23.25" customHeight="1" x14ac:dyDescent="0.25">
      <c r="A128" s="90"/>
      <c r="B128" s="91"/>
      <c r="C128" s="92"/>
      <c r="E128" s="92"/>
      <c r="F128" s="93"/>
      <c r="G128" s="93"/>
      <c r="H128" s="93"/>
      <c r="I128" s="92"/>
      <c r="J128" s="122"/>
      <c r="K128" s="122"/>
      <c r="L128" s="122"/>
      <c r="M128" s="122"/>
      <c r="N128" s="122"/>
      <c r="O128" s="122"/>
      <c r="P128" s="123"/>
      <c r="Q128" s="123"/>
      <c r="R128" s="122"/>
      <c r="S128" s="122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4"/>
      <c r="AQ128" s="95"/>
      <c r="AR128" s="90"/>
    </row>
    <row r="129" spans="1:44" s="8" customFormat="1" ht="23.25" customHeight="1" x14ac:dyDescent="0.25">
      <c r="A129" s="90"/>
      <c r="B129" s="91"/>
      <c r="C129" s="92"/>
      <c r="E129" s="92"/>
      <c r="F129" s="93"/>
      <c r="G129" s="93"/>
      <c r="H129" s="93"/>
      <c r="I129" s="92"/>
      <c r="J129" s="122"/>
      <c r="K129" s="122"/>
      <c r="L129" s="122"/>
      <c r="M129" s="122"/>
      <c r="N129" s="122"/>
      <c r="O129" s="122"/>
      <c r="P129" s="123"/>
      <c r="Q129" s="123"/>
      <c r="R129" s="122"/>
      <c r="S129" s="122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4"/>
      <c r="AQ129" s="95"/>
      <c r="AR129" s="90"/>
    </row>
    <row r="130" spans="1:44" s="8" customFormat="1" ht="23.25" customHeight="1" x14ac:dyDescent="0.25">
      <c r="A130" s="90"/>
      <c r="B130" s="91"/>
      <c r="C130" s="92"/>
      <c r="E130" s="92"/>
      <c r="F130" s="93"/>
      <c r="G130" s="93"/>
      <c r="H130" s="93"/>
      <c r="I130" s="92"/>
      <c r="J130" s="122"/>
      <c r="K130" s="122"/>
      <c r="L130" s="122"/>
      <c r="M130" s="122"/>
      <c r="N130" s="122"/>
      <c r="O130" s="122"/>
      <c r="P130" s="123"/>
      <c r="Q130" s="123"/>
      <c r="R130" s="122"/>
      <c r="S130" s="122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4"/>
      <c r="AQ130" s="95"/>
      <c r="AR130" s="90"/>
    </row>
    <row r="131" spans="1:44" s="8" customFormat="1" ht="23.25" customHeight="1" x14ac:dyDescent="0.25">
      <c r="A131" s="90"/>
      <c r="B131" s="91"/>
      <c r="C131" s="92"/>
      <c r="E131" s="92"/>
      <c r="F131" s="93"/>
      <c r="G131" s="93"/>
      <c r="H131" s="93"/>
      <c r="I131" s="92"/>
      <c r="J131" s="122"/>
      <c r="K131" s="122"/>
      <c r="L131" s="122"/>
      <c r="M131" s="122"/>
      <c r="N131" s="122"/>
      <c r="O131" s="122"/>
      <c r="P131" s="123"/>
      <c r="Q131" s="123"/>
      <c r="R131" s="122"/>
      <c r="S131" s="122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4"/>
      <c r="AQ131" s="95"/>
      <c r="AR131" s="90"/>
    </row>
    <row r="132" spans="1:44" s="8" customFormat="1" ht="23.25" customHeight="1" x14ac:dyDescent="0.25">
      <c r="A132" s="90"/>
      <c r="B132" s="91"/>
      <c r="C132" s="92"/>
      <c r="E132" s="92"/>
      <c r="F132" s="93"/>
      <c r="G132" s="93"/>
      <c r="H132" s="93"/>
      <c r="I132" s="92"/>
      <c r="J132" s="122"/>
      <c r="K132" s="122"/>
      <c r="L132" s="122"/>
      <c r="M132" s="122"/>
      <c r="N132" s="122"/>
      <c r="O132" s="122"/>
      <c r="P132" s="123"/>
      <c r="Q132" s="123"/>
      <c r="R132" s="122"/>
      <c r="S132" s="122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4"/>
      <c r="AQ132" s="95"/>
      <c r="AR132" s="90"/>
    </row>
    <row r="133" spans="1:44" s="8" customFormat="1" ht="23.25" customHeight="1" x14ac:dyDescent="0.25">
      <c r="A133" s="90"/>
      <c r="B133" s="91"/>
      <c r="C133" s="92"/>
      <c r="E133" s="92"/>
      <c r="F133" s="93"/>
      <c r="G133" s="93"/>
      <c r="H133" s="93"/>
      <c r="I133" s="92"/>
      <c r="J133" s="122"/>
      <c r="K133" s="122"/>
      <c r="L133" s="122"/>
      <c r="M133" s="122"/>
      <c r="N133" s="122"/>
      <c r="O133" s="122"/>
      <c r="P133" s="123"/>
      <c r="Q133" s="123"/>
      <c r="R133" s="122"/>
      <c r="S133" s="122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4"/>
      <c r="AQ133" s="95"/>
      <c r="AR133" s="90"/>
    </row>
    <row r="134" spans="1:44" s="8" customFormat="1" ht="23.25" customHeight="1" x14ac:dyDescent="0.25">
      <c r="A134" s="90"/>
      <c r="B134" s="91"/>
      <c r="C134" s="92"/>
      <c r="E134" s="92"/>
      <c r="F134" s="93"/>
      <c r="G134" s="93"/>
      <c r="H134" s="93"/>
      <c r="I134" s="92"/>
      <c r="J134" s="122"/>
      <c r="K134" s="122"/>
      <c r="L134" s="122"/>
      <c r="M134" s="122"/>
      <c r="N134" s="122"/>
      <c r="O134" s="122"/>
      <c r="P134" s="123"/>
      <c r="Q134" s="123"/>
      <c r="R134" s="122"/>
      <c r="S134" s="122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4"/>
      <c r="AQ134" s="95"/>
      <c r="AR134" s="90"/>
    </row>
    <row r="135" spans="1:44" s="8" customFormat="1" ht="23.25" customHeight="1" x14ac:dyDescent="0.25">
      <c r="A135" s="90"/>
      <c r="B135" s="91"/>
      <c r="C135" s="92"/>
      <c r="E135" s="92"/>
      <c r="F135" s="93"/>
      <c r="G135" s="93"/>
      <c r="H135" s="93"/>
      <c r="I135" s="92"/>
      <c r="J135" s="122"/>
      <c r="K135" s="122"/>
      <c r="L135" s="122"/>
      <c r="M135" s="122"/>
      <c r="N135" s="122"/>
      <c r="O135" s="122"/>
      <c r="P135" s="123"/>
      <c r="Q135" s="123"/>
      <c r="R135" s="122"/>
      <c r="S135" s="122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4"/>
      <c r="AQ135" s="95"/>
      <c r="AR135" s="90"/>
    </row>
    <row r="136" spans="1:44" s="8" customFormat="1" ht="23.25" customHeight="1" x14ac:dyDescent="0.25">
      <c r="A136" s="90"/>
      <c r="B136" s="91"/>
      <c r="C136" s="92"/>
      <c r="E136" s="92"/>
      <c r="F136" s="93"/>
      <c r="G136" s="93"/>
      <c r="H136" s="93"/>
      <c r="I136" s="92"/>
      <c r="J136" s="122"/>
      <c r="K136" s="122"/>
      <c r="L136" s="122"/>
      <c r="M136" s="122"/>
      <c r="N136" s="122"/>
      <c r="O136" s="122"/>
      <c r="P136" s="123"/>
      <c r="Q136" s="123"/>
      <c r="R136" s="122"/>
      <c r="S136" s="122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4"/>
      <c r="AQ136" s="95"/>
      <c r="AR136" s="90"/>
    </row>
    <row r="137" spans="1:44" s="8" customFormat="1" ht="23.25" customHeight="1" x14ac:dyDescent="0.25">
      <c r="A137" s="90"/>
      <c r="B137" s="91"/>
      <c r="C137" s="92"/>
      <c r="E137" s="92"/>
      <c r="F137" s="93"/>
      <c r="G137" s="93"/>
      <c r="H137" s="93"/>
      <c r="I137" s="92"/>
      <c r="J137" s="122"/>
      <c r="K137" s="122"/>
      <c r="L137" s="122"/>
      <c r="M137" s="122"/>
      <c r="N137" s="122"/>
      <c r="O137" s="122"/>
      <c r="P137" s="123"/>
      <c r="Q137" s="123"/>
      <c r="R137" s="122"/>
      <c r="S137" s="122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4"/>
      <c r="AQ137" s="95"/>
      <c r="AR137" s="90"/>
    </row>
    <row r="138" spans="1:44" s="8" customFormat="1" ht="23.25" customHeight="1" x14ac:dyDescent="0.25">
      <c r="A138" s="90"/>
      <c r="B138" s="91"/>
      <c r="C138" s="92"/>
      <c r="E138" s="92"/>
      <c r="F138" s="93"/>
      <c r="G138" s="93"/>
      <c r="H138" s="93"/>
      <c r="I138" s="92"/>
      <c r="J138" s="122"/>
      <c r="K138" s="122"/>
      <c r="L138" s="122"/>
      <c r="M138" s="122"/>
      <c r="N138" s="122"/>
      <c r="O138" s="122"/>
      <c r="P138" s="123"/>
      <c r="Q138" s="123"/>
      <c r="R138" s="122"/>
      <c r="S138" s="122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4"/>
      <c r="AQ138" s="95"/>
      <c r="AR138" s="90"/>
    </row>
    <row r="139" spans="1:44" s="8" customFormat="1" ht="23.25" customHeight="1" x14ac:dyDescent="0.25">
      <c r="A139" s="90"/>
      <c r="B139" s="91"/>
      <c r="C139" s="92"/>
      <c r="E139" s="92"/>
      <c r="F139" s="93"/>
      <c r="G139" s="93"/>
      <c r="H139" s="93"/>
      <c r="I139" s="92"/>
      <c r="J139" s="122"/>
      <c r="K139" s="122"/>
      <c r="L139" s="122"/>
      <c r="M139" s="122"/>
      <c r="N139" s="122"/>
      <c r="O139" s="122"/>
      <c r="P139" s="123"/>
      <c r="Q139" s="123"/>
      <c r="R139" s="122"/>
      <c r="S139" s="122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4"/>
      <c r="AQ139" s="95"/>
      <c r="AR139" s="90"/>
    </row>
    <row r="140" spans="1:44" s="8" customFormat="1" ht="23.25" customHeight="1" x14ac:dyDescent="0.25">
      <c r="A140" s="90"/>
      <c r="B140" s="91"/>
      <c r="C140" s="92"/>
      <c r="E140" s="92"/>
      <c r="F140" s="93"/>
      <c r="G140" s="93"/>
      <c r="H140" s="93"/>
      <c r="I140" s="92"/>
      <c r="J140" s="122"/>
      <c r="K140" s="122"/>
      <c r="L140" s="122"/>
      <c r="M140" s="122"/>
      <c r="N140" s="122"/>
      <c r="O140" s="122"/>
      <c r="P140" s="123"/>
      <c r="Q140" s="123"/>
      <c r="R140" s="122"/>
      <c r="S140" s="122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4"/>
      <c r="AQ140" s="95"/>
      <c r="AR140" s="90"/>
    </row>
    <row r="141" spans="1:44" s="8" customFormat="1" ht="23.25" customHeight="1" x14ac:dyDescent="0.25">
      <c r="A141" s="90"/>
      <c r="B141" s="91"/>
      <c r="C141" s="92"/>
      <c r="E141" s="92"/>
      <c r="F141" s="93"/>
      <c r="G141" s="93"/>
      <c r="H141" s="93"/>
      <c r="I141" s="92"/>
      <c r="J141" s="122"/>
      <c r="K141" s="122"/>
      <c r="L141" s="122"/>
      <c r="M141" s="122"/>
      <c r="N141" s="122"/>
      <c r="O141" s="122"/>
      <c r="P141" s="123"/>
      <c r="Q141" s="123"/>
      <c r="R141" s="122"/>
      <c r="S141" s="122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4"/>
      <c r="AQ141" s="95"/>
      <c r="AR141" s="90"/>
    </row>
    <row r="142" spans="1:44" s="8" customFormat="1" ht="23.25" customHeight="1" x14ac:dyDescent="0.25">
      <c r="A142" s="90"/>
      <c r="B142" s="91"/>
      <c r="C142" s="92"/>
      <c r="E142" s="92"/>
      <c r="F142" s="93"/>
      <c r="G142" s="93"/>
      <c r="H142" s="93"/>
      <c r="I142" s="92"/>
      <c r="J142" s="122"/>
      <c r="K142" s="122"/>
      <c r="L142" s="122"/>
      <c r="M142" s="122"/>
      <c r="N142" s="122"/>
      <c r="O142" s="122"/>
      <c r="P142" s="123"/>
      <c r="Q142" s="123"/>
      <c r="R142" s="122"/>
      <c r="S142" s="122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4"/>
      <c r="AQ142" s="95"/>
      <c r="AR142" s="90"/>
    </row>
    <row r="143" spans="1:44" s="8" customFormat="1" ht="23.25" customHeight="1" x14ac:dyDescent="0.25">
      <c r="A143" s="90"/>
      <c r="B143" s="91"/>
      <c r="C143" s="92"/>
      <c r="E143" s="92"/>
      <c r="F143" s="93"/>
      <c r="G143" s="93"/>
      <c r="H143" s="93"/>
      <c r="I143" s="92"/>
      <c r="J143" s="122"/>
      <c r="K143" s="122"/>
      <c r="L143" s="122"/>
      <c r="M143" s="122"/>
      <c r="N143" s="122"/>
      <c r="O143" s="122"/>
      <c r="P143" s="123"/>
      <c r="Q143" s="123"/>
      <c r="R143" s="122"/>
      <c r="S143" s="122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4"/>
      <c r="AQ143" s="95"/>
      <c r="AR143" s="90"/>
    </row>
    <row r="144" spans="1:44" s="8" customFormat="1" ht="23.25" customHeight="1" x14ac:dyDescent="0.25">
      <c r="A144" s="90"/>
      <c r="B144" s="91"/>
      <c r="C144" s="92"/>
      <c r="E144" s="92"/>
      <c r="F144" s="93"/>
      <c r="G144" s="93"/>
      <c r="H144" s="93"/>
      <c r="I144" s="92"/>
      <c r="J144" s="122"/>
      <c r="K144" s="122"/>
      <c r="L144" s="122"/>
      <c r="M144" s="122"/>
      <c r="N144" s="122"/>
      <c r="O144" s="122"/>
      <c r="P144" s="123"/>
      <c r="Q144" s="123"/>
      <c r="R144" s="122"/>
      <c r="S144" s="122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4"/>
      <c r="AQ144" s="95"/>
      <c r="AR144" s="90"/>
    </row>
    <row r="145" spans="1:44" s="8" customFormat="1" ht="23.25" customHeight="1" x14ac:dyDescent="0.25">
      <c r="A145" s="90"/>
      <c r="B145" s="91"/>
      <c r="C145" s="92"/>
      <c r="E145" s="92"/>
      <c r="F145" s="93"/>
      <c r="G145" s="93"/>
      <c r="H145" s="93"/>
      <c r="I145" s="92"/>
      <c r="J145" s="122"/>
      <c r="K145" s="122"/>
      <c r="L145" s="122"/>
      <c r="M145" s="122"/>
      <c r="N145" s="122"/>
      <c r="O145" s="122"/>
      <c r="P145" s="123"/>
      <c r="Q145" s="123"/>
      <c r="R145" s="122"/>
      <c r="S145" s="122"/>
      <c r="T145" s="93"/>
      <c r="U145" s="93"/>
      <c r="V145" s="93"/>
      <c r="W145" s="93"/>
      <c r="X145" s="93"/>
      <c r="Y145" s="93"/>
      <c r="Z145" s="93"/>
      <c r="AA145" s="93"/>
      <c r="AB145" s="93"/>
      <c r="AC145" s="93"/>
      <c r="AD145" s="93"/>
      <c r="AE145" s="93"/>
      <c r="AF145" s="93"/>
      <c r="AG145" s="93"/>
      <c r="AH145" s="93"/>
      <c r="AI145" s="93"/>
      <c r="AJ145" s="93"/>
      <c r="AK145" s="93"/>
      <c r="AL145" s="93"/>
      <c r="AM145" s="93"/>
      <c r="AN145" s="93"/>
      <c r="AO145" s="93"/>
      <c r="AP145" s="4"/>
      <c r="AQ145" s="95"/>
      <c r="AR145" s="90"/>
    </row>
    <row r="146" spans="1:44" s="8" customFormat="1" ht="23.25" customHeight="1" x14ac:dyDescent="0.25">
      <c r="A146" s="90"/>
      <c r="B146" s="91"/>
      <c r="C146" s="92"/>
      <c r="E146" s="92"/>
      <c r="F146" s="93"/>
      <c r="G146" s="93"/>
      <c r="H146" s="93"/>
      <c r="I146" s="92"/>
      <c r="J146" s="122"/>
      <c r="K146" s="122"/>
      <c r="L146" s="122"/>
      <c r="M146" s="122"/>
      <c r="N146" s="122"/>
      <c r="O146" s="122"/>
      <c r="P146" s="123"/>
      <c r="Q146" s="123"/>
      <c r="R146" s="122"/>
      <c r="S146" s="122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4"/>
      <c r="AQ146" s="95"/>
      <c r="AR146" s="90"/>
    </row>
    <row r="147" spans="1:44" s="8" customFormat="1" ht="23.25" customHeight="1" x14ac:dyDescent="0.25">
      <c r="A147" s="90"/>
      <c r="B147" s="91"/>
      <c r="C147" s="92"/>
      <c r="E147" s="92"/>
      <c r="F147" s="93"/>
      <c r="G147" s="93"/>
      <c r="H147" s="93"/>
      <c r="I147" s="92"/>
      <c r="J147" s="122"/>
      <c r="K147" s="122"/>
      <c r="L147" s="122"/>
      <c r="M147" s="122"/>
      <c r="N147" s="122"/>
      <c r="O147" s="122"/>
      <c r="P147" s="123"/>
      <c r="Q147" s="123"/>
      <c r="R147" s="122"/>
      <c r="S147" s="122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4"/>
      <c r="AQ147" s="95"/>
      <c r="AR147" s="90"/>
    </row>
    <row r="148" spans="1:44" s="8" customFormat="1" ht="23.25" customHeight="1" x14ac:dyDescent="0.25">
      <c r="A148" s="90"/>
      <c r="B148" s="91"/>
      <c r="C148" s="92"/>
      <c r="E148" s="92"/>
      <c r="F148" s="93"/>
      <c r="G148" s="93"/>
      <c r="H148" s="93"/>
      <c r="I148" s="92"/>
      <c r="J148" s="122"/>
      <c r="K148" s="122"/>
      <c r="L148" s="122"/>
      <c r="M148" s="122"/>
      <c r="N148" s="122"/>
      <c r="O148" s="122"/>
      <c r="P148" s="123"/>
      <c r="Q148" s="123"/>
      <c r="R148" s="122"/>
      <c r="S148" s="122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93"/>
      <c r="AK148" s="93"/>
      <c r="AL148" s="93"/>
      <c r="AM148" s="93"/>
      <c r="AN148" s="93"/>
      <c r="AO148" s="93"/>
      <c r="AP148" s="4"/>
      <c r="AQ148" s="95"/>
      <c r="AR148" s="90"/>
    </row>
    <row r="149" spans="1:44" s="8" customFormat="1" ht="23.25" customHeight="1" x14ac:dyDescent="0.25">
      <c r="A149" s="90"/>
      <c r="B149" s="91"/>
      <c r="C149" s="92"/>
      <c r="E149" s="92"/>
      <c r="F149" s="93"/>
      <c r="G149" s="93"/>
      <c r="H149" s="93"/>
      <c r="I149" s="92"/>
      <c r="J149" s="122"/>
      <c r="K149" s="122"/>
      <c r="L149" s="122"/>
      <c r="M149" s="122"/>
      <c r="N149" s="122"/>
      <c r="O149" s="122"/>
      <c r="P149" s="123"/>
      <c r="Q149" s="123"/>
      <c r="R149" s="122"/>
      <c r="S149" s="122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4"/>
      <c r="AQ149" s="95"/>
      <c r="AR149" s="90"/>
    </row>
    <row r="150" spans="1:44" s="8" customFormat="1" ht="23.25" customHeight="1" x14ac:dyDescent="0.25">
      <c r="A150" s="90"/>
      <c r="B150" s="91"/>
      <c r="C150" s="92"/>
      <c r="E150" s="92"/>
      <c r="F150" s="93"/>
      <c r="G150" s="93"/>
      <c r="H150" s="93"/>
      <c r="I150" s="92"/>
      <c r="J150" s="122"/>
      <c r="K150" s="122"/>
      <c r="L150" s="122"/>
      <c r="M150" s="122"/>
      <c r="N150" s="122"/>
      <c r="O150" s="122"/>
      <c r="P150" s="123"/>
      <c r="Q150" s="123"/>
      <c r="R150" s="122"/>
      <c r="S150" s="122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4"/>
      <c r="AQ150" s="95"/>
      <c r="AR150" s="90"/>
    </row>
    <row r="151" spans="1:44" s="8" customFormat="1" ht="23.25" customHeight="1" x14ac:dyDescent="0.25">
      <c r="A151" s="90"/>
      <c r="B151" s="91"/>
      <c r="C151" s="92"/>
      <c r="E151" s="92"/>
      <c r="F151" s="93"/>
      <c r="G151" s="93"/>
      <c r="H151" s="93"/>
      <c r="I151" s="92"/>
      <c r="J151" s="122"/>
      <c r="K151" s="122"/>
      <c r="L151" s="122"/>
      <c r="M151" s="122"/>
      <c r="N151" s="122"/>
      <c r="O151" s="122"/>
      <c r="P151" s="123"/>
      <c r="Q151" s="123"/>
      <c r="R151" s="122"/>
      <c r="S151" s="122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4"/>
      <c r="AQ151" s="95"/>
      <c r="AR151" s="90"/>
    </row>
    <row r="152" spans="1:44" s="8" customFormat="1" ht="23.25" customHeight="1" x14ac:dyDescent="0.25">
      <c r="A152" s="90"/>
      <c r="B152" s="91"/>
      <c r="C152" s="92"/>
      <c r="E152" s="92"/>
      <c r="F152" s="93"/>
      <c r="G152" s="93"/>
      <c r="H152" s="93"/>
      <c r="I152" s="92"/>
      <c r="J152" s="122"/>
      <c r="K152" s="122"/>
      <c r="L152" s="122"/>
      <c r="M152" s="122"/>
      <c r="N152" s="122"/>
      <c r="O152" s="122"/>
      <c r="P152" s="123"/>
      <c r="Q152" s="123"/>
      <c r="R152" s="122"/>
      <c r="S152" s="122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  <c r="AD152" s="93"/>
      <c r="AE152" s="93"/>
      <c r="AF152" s="93"/>
      <c r="AG152" s="93"/>
      <c r="AH152" s="93"/>
      <c r="AI152" s="93"/>
      <c r="AJ152" s="93"/>
      <c r="AK152" s="93"/>
      <c r="AL152" s="93"/>
      <c r="AM152" s="93"/>
      <c r="AN152" s="93"/>
      <c r="AO152" s="93"/>
      <c r="AP152" s="4"/>
      <c r="AQ152" s="95"/>
      <c r="AR152" s="90"/>
    </row>
    <row r="153" spans="1:44" s="8" customFormat="1" ht="23.25" customHeight="1" x14ac:dyDescent="0.25">
      <c r="A153" s="90"/>
      <c r="B153" s="91"/>
      <c r="C153" s="92"/>
      <c r="E153" s="92"/>
      <c r="F153" s="93"/>
      <c r="G153" s="93"/>
      <c r="H153" s="93"/>
      <c r="I153" s="92"/>
      <c r="J153" s="122"/>
      <c r="K153" s="122"/>
      <c r="L153" s="122"/>
      <c r="M153" s="122"/>
      <c r="N153" s="122"/>
      <c r="O153" s="122"/>
      <c r="P153" s="123"/>
      <c r="Q153" s="123"/>
      <c r="R153" s="122"/>
      <c r="S153" s="122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4"/>
      <c r="AQ153" s="95"/>
      <c r="AR153" s="90"/>
    </row>
    <row r="154" spans="1:44" s="8" customFormat="1" ht="23.25" customHeight="1" x14ac:dyDescent="0.25">
      <c r="A154" s="90"/>
      <c r="B154" s="91"/>
      <c r="C154" s="92"/>
      <c r="E154" s="92"/>
      <c r="F154" s="93"/>
      <c r="G154" s="93"/>
      <c r="H154" s="93"/>
      <c r="I154" s="92"/>
      <c r="J154" s="122"/>
      <c r="K154" s="122"/>
      <c r="L154" s="122"/>
      <c r="M154" s="122"/>
      <c r="N154" s="122"/>
      <c r="O154" s="122"/>
      <c r="P154" s="123"/>
      <c r="Q154" s="123"/>
      <c r="R154" s="122"/>
      <c r="S154" s="122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4"/>
      <c r="AQ154" s="95"/>
      <c r="AR154" s="90"/>
    </row>
    <row r="155" spans="1:44" s="8" customFormat="1" ht="23.25" customHeight="1" x14ac:dyDescent="0.25">
      <c r="A155" s="90"/>
      <c r="B155" s="91"/>
      <c r="C155" s="92"/>
      <c r="E155" s="92"/>
      <c r="F155" s="93"/>
      <c r="G155" s="93"/>
      <c r="H155" s="93"/>
      <c r="I155" s="92"/>
      <c r="J155" s="122"/>
      <c r="K155" s="122"/>
      <c r="L155" s="122"/>
      <c r="M155" s="122"/>
      <c r="N155" s="122"/>
      <c r="O155" s="122"/>
      <c r="P155" s="123"/>
      <c r="Q155" s="123"/>
      <c r="R155" s="122"/>
      <c r="S155" s="122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  <c r="AN155" s="93"/>
      <c r="AO155" s="93"/>
      <c r="AP155" s="4"/>
      <c r="AQ155" s="95"/>
      <c r="AR155" s="90"/>
    </row>
    <row r="156" spans="1:44" s="8" customFormat="1" ht="23.25" customHeight="1" x14ac:dyDescent="0.25">
      <c r="A156" s="90"/>
      <c r="B156" s="91"/>
      <c r="C156" s="92"/>
      <c r="E156" s="92"/>
      <c r="F156" s="93"/>
      <c r="G156" s="93"/>
      <c r="H156" s="93"/>
      <c r="I156" s="92"/>
      <c r="J156" s="122"/>
      <c r="K156" s="122"/>
      <c r="L156" s="122"/>
      <c r="M156" s="122"/>
      <c r="N156" s="122"/>
      <c r="O156" s="122"/>
      <c r="P156" s="123"/>
      <c r="Q156" s="123"/>
      <c r="R156" s="122"/>
      <c r="S156" s="122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4"/>
      <c r="AQ156" s="95"/>
      <c r="AR156" s="90"/>
    </row>
    <row r="157" spans="1:44" s="8" customFormat="1" ht="23.25" customHeight="1" x14ac:dyDescent="0.25">
      <c r="A157" s="90"/>
      <c r="B157" s="91"/>
      <c r="C157" s="92"/>
      <c r="E157" s="92"/>
      <c r="F157" s="93"/>
      <c r="G157" s="93"/>
      <c r="H157" s="93"/>
      <c r="I157" s="92"/>
      <c r="J157" s="122"/>
      <c r="K157" s="122"/>
      <c r="L157" s="122"/>
      <c r="M157" s="122"/>
      <c r="N157" s="122"/>
      <c r="O157" s="122"/>
      <c r="P157" s="123"/>
      <c r="Q157" s="123"/>
      <c r="R157" s="122"/>
      <c r="S157" s="122"/>
      <c r="T157" s="93"/>
      <c r="U157" s="93"/>
      <c r="V157" s="93"/>
      <c r="W157" s="93"/>
      <c r="X157" s="93"/>
      <c r="Y157" s="93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4"/>
      <c r="AQ157" s="95"/>
      <c r="AR157" s="90"/>
    </row>
    <row r="158" spans="1:44" s="8" customFormat="1" ht="23.25" customHeight="1" x14ac:dyDescent="0.25">
      <c r="A158" s="90"/>
      <c r="B158" s="91"/>
      <c r="C158" s="92"/>
      <c r="E158" s="92"/>
      <c r="F158" s="93"/>
      <c r="G158" s="93"/>
      <c r="H158" s="93"/>
      <c r="I158" s="92"/>
      <c r="J158" s="122"/>
      <c r="K158" s="122"/>
      <c r="L158" s="122"/>
      <c r="M158" s="122"/>
      <c r="N158" s="122"/>
      <c r="O158" s="122"/>
      <c r="P158" s="123"/>
      <c r="Q158" s="123"/>
      <c r="R158" s="122"/>
      <c r="S158" s="122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4"/>
      <c r="AQ158" s="95"/>
      <c r="AR158" s="90"/>
    </row>
    <row r="159" spans="1:44" s="8" customFormat="1" ht="23.25" customHeight="1" x14ac:dyDescent="0.25">
      <c r="A159" s="90"/>
      <c r="B159" s="91"/>
      <c r="C159" s="92"/>
      <c r="E159" s="92"/>
      <c r="F159" s="93"/>
      <c r="G159" s="93"/>
      <c r="H159" s="93"/>
      <c r="I159" s="92"/>
      <c r="J159" s="122"/>
      <c r="K159" s="122"/>
      <c r="L159" s="122"/>
      <c r="M159" s="122"/>
      <c r="N159" s="122"/>
      <c r="O159" s="122"/>
      <c r="P159" s="123"/>
      <c r="Q159" s="123"/>
      <c r="R159" s="122"/>
      <c r="S159" s="122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4"/>
      <c r="AQ159" s="95"/>
      <c r="AR159" s="90"/>
    </row>
    <row r="160" spans="1:44" s="8" customFormat="1" ht="23.25" customHeight="1" x14ac:dyDescent="0.25">
      <c r="A160" s="90"/>
      <c r="B160" s="91"/>
      <c r="C160" s="92"/>
      <c r="E160" s="92"/>
      <c r="F160" s="93"/>
      <c r="G160" s="93"/>
      <c r="H160" s="93"/>
      <c r="I160" s="92"/>
      <c r="J160" s="122"/>
      <c r="K160" s="122"/>
      <c r="L160" s="122"/>
      <c r="M160" s="122"/>
      <c r="N160" s="122"/>
      <c r="O160" s="122"/>
      <c r="P160" s="123"/>
      <c r="Q160" s="123"/>
      <c r="R160" s="122"/>
      <c r="S160" s="122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  <c r="AN160" s="93"/>
      <c r="AO160" s="93"/>
      <c r="AP160" s="4"/>
      <c r="AQ160" s="95"/>
      <c r="AR160" s="90"/>
    </row>
    <row r="161" spans="1:44" s="8" customFormat="1" ht="23.25" customHeight="1" x14ac:dyDescent="0.25">
      <c r="A161" s="90"/>
      <c r="B161" s="91"/>
      <c r="C161" s="92"/>
      <c r="E161" s="92"/>
      <c r="F161" s="93"/>
      <c r="G161" s="93"/>
      <c r="H161" s="93"/>
      <c r="I161" s="92"/>
      <c r="J161" s="122"/>
      <c r="K161" s="122"/>
      <c r="L161" s="122"/>
      <c r="M161" s="122"/>
      <c r="N161" s="122"/>
      <c r="O161" s="122"/>
      <c r="P161" s="123"/>
      <c r="Q161" s="123"/>
      <c r="R161" s="122"/>
      <c r="S161" s="122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  <c r="AN161" s="93"/>
      <c r="AO161" s="93"/>
      <c r="AP161" s="4"/>
      <c r="AQ161" s="95"/>
      <c r="AR161" s="90"/>
    </row>
    <row r="162" spans="1:44" s="8" customFormat="1" ht="23.25" customHeight="1" x14ac:dyDescent="0.25">
      <c r="A162" s="90"/>
      <c r="B162" s="91"/>
      <c r="C162" s="92"/>
      <c r="E162" s="92"/>
      <c r="F162" s="93"/>
      <c r="G162" s="93"/>
      <c r="H162" s="93"/>
      <c r="I162" s="92"/>
      <c r="J162" s="122"/>
      <c r="K162" s="122"/>
      <c r="L162" s="122"/>
      <c r="M162" s="122"/>
      <c r="N162" s="122"/>
      <c r="O162" s="122"/>
      <c r="P162" s="123"/>
      <c r="Q162" s="123"/>
      <c r="R162" s="122"/>
      <c r="S162" s="122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4"/>
      <c r="AQ162" s="95"/>
      <c r="AR162" s="90"/>
    </row>
    <row r="163" spans="1:44" s="8" customFormat="1" ht="23.25" customHeight="1" x14ac:dyDescent="0.25">
      <c r="A163" s="90"/>
      <c r="B163" s="91"/>
      <c r="C163" s="92"/>
      <c r="E163" s="92"/>
      <c r="F163" s="93"/>
      <c r="G163" s="93"/>
      <c r="H163" s="93"/>
      <c r="I163" s="92"/>
      <c r="J163" s="122"/>
      <c r="K163" s="122"/>
      <c r="L163" s="122"/>
      <c r="M163" s="122"/>
      <c r="N163" s="122"/>
      <c r="O163" s="122"/>
      <c r="P163" s="123"/>
      <c r="Q163" s="123"/>
      <c r="R163" s="122"/>
      <c r="S163" s="122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4"/>
      <c r="AQ163" s="95"/>
      <c r="AR163" s="90"/>
    </row>
    <row r="164" spans="1:44" s="8" customFormat="1" ht="23.25" customHeight="1" x14ac:dyDescent="0.25">
      <c r="A164" s="90"/>
      <c r="B164" s="91"/>
      <c r="C164" s="92"/>
      <c r="E164" s="92"/>
      <c r="F164" s="93"/>
      <c r="G164" s="93"/>
      <c r="H164" s="93"/>
      <c r="I164" s="92"/>
      <c r="J164" s="122"/>
      <c r="K164" s="122"/>
      <c r="L164" s="122"/>
      <c r="M164" s="122"/>
      <c r="N164" s="122"/>
      <c r="O164" s="122"/>
      <c r="P164" s="123"/>
      <c r="Q164" s="123"/>
      <c r="R164" s="122"/>
      <c r="S164" s="122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3"/>
      <c r="AE164" s="93"/>
      <c r="AF164" s="93"/>
      <c r="AG164" s="93"/>
      <c r="AH164" s="93"/>
      <c r="AI164" s="93"/>
      <c r="AJ164" s="93"/>
      <c r="AK164" s="93"/>
      <c r="AL164" s="93"/>
      <c r="AM164" s="93"/>
      <c r="AN164" s="93"/>
      <c r="AO164" s="93"/>
      <c r="AP164" s="4"/>
      <c r="AQ164" s="95"/>
      <c r="AR164" s="90"/>
    </row>
    <row r="165" spans="1:44" s="8" customFormat="1" ht="23.25" customHeight="1" x14ac:dyDescent="0.25">
      <c r="A165" s="90"/>
      <c r="B165" s="91"/>
      <c r="C165" s="92"/>
      <c r="E165" s="92"/>
      <c r="F165" s="93"/>
      <c r="G165" s="93"/>
      <c r="H165" s="93"/>
      <c r="I165" s="92"/>
      <c r="J165" s="122"/>
      <c r="K165" s="122"/>
      <c r="L165" s="122"/>
      <c r="M165" s="122"/>
      <c r="N165" s="122"/>
      <c r="O165" s="122"/>
      <c r="P165" s="123"/>
      <c r="Q165" s="123"/>
      <c r="R165" s="122"/>
      <c r="S165" s="122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4"/>
      <c r="AQ165" s="95"/>
      <c r="AR165" s="90"/>
    </row>
    <row r="166" spans="1:44" s="8" customFormat="1" ht="23.25" customHeight="1" x14ac:dyDescent="0.25">
      <c r="A166" s="90"/>
      <c r="B166" s="91"/>
      <c r="C166" s="92"/>
      <c r="E166" s="92"/>
      <c r="F166" s="93"/>
      <c r="G166" s="93"/>
      <c r="H166" s="93"/>
      <c r="I166" s="92"/>
      <c r="J166" s="122"/>
      <c r="K166" s="122"/>
      <c r="L166" s="122"/>
      <c r="M166" s="122"/>
      <c r="N166" s="122"/>
      <c r="O166" s="122"/>
      <c r="P166" s="123"/>
      <c r="Q166" s="123"/>
      <c r="R166" s="122"/>
      <c r="S166" s="122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  <c r="AL166" s="93"/>
      <c r="AM166" s="93"/>
      <c r="AN166" s="93"/>
      <c r="AO166" s="93"/>
      <c r="AP166" s="4"/>
      <c r="AQ166" s="95"/>
      <c r="AR166" s="90"/>
    </row>
    <row r="167" spans="1:44" s="8" customFormat="1" ht="23.25" customHeight="1" x14ac:dyDescent="0.25">
      <c r="A167" s="90"/>
      <c r="B167" s="91"/>
      <c r="C167" s="92"/>
      <c r="E167" s="92"/>
      <c r="F167" s="93"/>
      <c r="G167" s="93"/>
      <c r="H167" s="93"/>
      <c r="I167" s="92"/>
      <c r="J167" s="122"/>
      <c r="K167" s="122"/>
      <c r="L167" s="122"/>
      <c r="M167" s="122"/>
      <c r="N167" s="122"/>
      <c r="O167" s="122"/>
      <c r="P167" s="123"/>
      <c r="Q167" s="123"/>
      <c r="R167" s="122"/>
      <c r="S167" s="122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  <c r="AN167" s="93"/>
      <c r="AO167" s="93"/>
      <c r="AP167" s="4"/>
      <c r="AQ167" s="95"/>
      <c r="AR167" s="90"/>
    </row>
    <row r="168" spans="1:44" s="8" customFormat="1" ht="23.25" customHeight="1" x14ac:dyDescent="0.25">
      <c r="A168" s="90"/>
      <c r="B168" s="91"/>
      <c r="C168" s="92"/>
      <c r="E168" s="92"/>
      <c r="F168" s="93"/>
      <c r="G168" s="93"/>
      <c r="H168" s="93"/>
      <c r="I168" s="92"/>
      <c r="J168" s="122"/>
      <c r="K168" s="122"/>
      <c r="L168" s="122"/>
      <c r="M168" s="122"/>
      <c r="N168" s="122"/>
      <c r="O168" s="122"/>
      <c r="P168" s="123"/>
      <c r="Q168" s="123"/>
      <c r="R168" s="122"/>
      <c r="S168" s="122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4"/>
      <c r="AQ168" s="95"/>
      <c r="AR168" s="90"/>
    </row>
    <row r="169" spans="1:44" s="8" customFormat="1" ht="23.25" customHeight="1" x14ac:dyDescent="0.25">
      <c r="A169" s="90"/>
      <c r="B169" s="91"/>
      <c r="C169" s="92"/>
      <c r="E169" s="92"/>
      <c r="F169" s="93"/>
      <c r="G169" s="93"/>
      <c r="H169" s="93"/>
      <c r="I169" s="92"/>
      <c r="J169" s="122"/>
      <c r="K169" s="122"/>
      <c r="L169" s="122"/>
      <c r="M169" s="122"/>
      <c r="N169" s="122"/>
      <c r="O169" s="122"/>
      <c r="P169" s="123"/>
      <c r="Q169" s="123"/>
      <c r="R169" s="122"/>
      <c r="S169" s="122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  <c r="AF169" s="93"/>
      <c r="AG169" s="93"/>
      <c r="AH169" s="93"/>
      <c r="AI169" s="93"/>
      <c r="AJ169" s="93"/>
      <c r="AK169" s="93"/>
      <c r="AL169" s="93"/>
      <c r="AM169" s="93"/>
      <c r="AN169" s="93"/>
      <c r="AO169" s="93"/>
      <c r="AP169" s="4"/>
      <c r="AQ169" s="95"/>
      <c r="AR169" s="90"/>
    </row>
    <row r="170" spans="1:44" s="8" customFormat="1" ht="23.25" customHeight="1" x14ac:dyDescent="0.25">
      <c r="A170" s="90"/>
      <c r="B170" s="91"/>
      <c r="C170" s="92"/>
      <c r="E170" s="92"/>
      <c r="F170" s="93"/>
      <c r="G170" s="93"/>
      <c r="H170" s="93"/>
      <c r="I170" s="92"/>
      <c r="J170" s="122"/>
      <c r="K170" s="122"/>
      <c r="L170" s="122"/>
      <c r="M170" s="122"/>
      <c r="N170" s="122"/>
      <c r="O170" s="122"/>
      <c r="P170" s="123"/>
      <c r="Q170" s="123"/>
      <c r="R170" s="122"/>
      <c r="S170" s="122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4"/>
      <c r="AQ170" s="95"/>
      <c r="AR170" s="90"/>
    </row>
    <row r="171" spans="1:44" s="8" customFormat="1" ht="23.25" customHeight="1" x14ac:dyDescent="0.25">
      <c r="A171" s="90"/>
      <c r="B171" s="91"/>
      <c r="C171" s="92"/>
      <c r="E171" s="92"/>
      <c r="F171" s="93"/>
      <c r="G171" s="93"/>
      <c r="H171" s="93"/>
      <c r="I171" s="92"/>
      <c r="J171" s="122"/>
      <c r="K171" s="122"/>
      <c r="L171" s="122"/>
      <c r="M171" s="122"/>
      <c r="N171" s="122"/>
      <c r="O171" s="122"/>
      <c r="P171" s="123"/>
      <c r="Q171" s="123"/>
      <c r="R171" s="122"/>
      <c r="S171" s="122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4"/>
      <c r="AQ171" s="95"/>
      <c r="AR171" s="90"/>
    </row>
    <row r="172" spans="1:44" s="8" customFormat="1" ht="23.25" customHeight="1" x14ac:dyDescent="0.25">
      <c r="A172" s="90"/>
      <c r="B172" s="91"/>
      <c r="C172" s="92"/>
      <c r="E172" s="92"/>
      <c r="F172" s="93"/>
      <c r="G172" s="93"/>
      <c r="H172" s="93"/>
      <c r="I172" s="92"/>
      <c r="J172" s="122"/>
      <c r="K172" s="122"/>
      <c r="L172" s="122"/>
      <c r="M172" s="122"/>
      <c r="N172" s="122"/>
      <c r="O172" s="122"/>
      <c r="P172" s="123"/>
      <c r="Q172" s="123"/>
      <c r="R172" s="122"/>
      <c r="S172" s="122"/>
      <c r="T172" s="93"/>
      <c r="U172" s="93"/>
      <c r="V172" s="93"/>
      <c r="W172" s="93"/>
      <c r="X172" s="93"/>
      <c r="Y172" s="93"/>
      <c r="Z172" s="93"/>
      <c r="AA172" s="93"/>
      <c r="AB172" s="93"/>
      <c r="AC172" s="93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  <c r="AN172" s="93"/>
      <c r="AO172" s="93"/>
      <c r="AP172" s="4"/>
      <c r="AQ172" s="95"/>
      <c r="AR172" s="90"/>
    </row>
    <row r="173" spans="1:44" s="8" customFormat="1" ht="23.25" customHeight="1" x14ac:dyDescent="0.25">
      <c r="A173" s="90"/>
      <c r="B173" s="91"/>
      <c r="C173" s="92"/>
      <c r="E173" s="92"/>
      <c r="F173" s="93"/>
      <c r="G173" s="93"/>
      <c r="H173" s="93"/>
      <c r="I173" s="92"/>
      <c r="J173" s="122"/>
      <c r="K173" s="122"/>
      <c r="L173" s="122"/>
      <c r="M173" s="122"/>
      <c r="N173" s="122"/>
      <c r="O173" s="122"/>
      <c r="P173" s="123"/>
      <c r="Q173" s="123"/>
      <c r="R173" s="122"/>
      <c r="S173" s="122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  <c r="AN173" s="93"/>
      <c r="AO173" s="93"/>
      <c r="AP173" s="4"/>
      <c r="AQ173" s="95"/>
      <c r="AR173" s="90"/>
    </row>
    <row r="174" spans="1:44" s="8" customFormat="1" ht="23.25" customHeight="1" x14ac:dyDescent="0.25">
      <c r="A174" s="90"/>
      <c r="B174" s="91"/>
      <c r="C174" s="92"/>
      <c r="E174" s="92"/>
      <c r="F174" s="93"/>
      <c r="G174" s="93"/>
      <c r="H174" s="93"/>
      <c r="I174" s="92"/>
      <c r="J174" s="122"/>
      <c r="K174" s="122"/>
      <c r="L174" s="122"/>
      <c r="M174" s="122"/>
      <c r="N174" s="122"/>
      <c r="O174" s="122"/>
      <c r="P174" s="123"/>
      <c r="Q174" s="123"/>
      <c r="R174" s="122"/>
      <c r="S174" s="122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4"/>
      <c r="AQ174" s="95"/>
      <c r="AR174" s="90"/>
    </row>
    <row r="175" spans="1:44" s="8" customFormat="1" ht="23.25" customHeight="1" x14ac:dyDescent="0.25">
      <c r="A175" s="90"/>
      <c r="B175" s="91"/>
      <c r="C175" s="92"/>
      <c r="E175" s="92"/>
      <c r="F175" s="93"/>
      <c r="G175" s="93"/>
      <c r="H175" s="93"/>
      <c r="I175" s="92"/>
      <c r="J175" s="122"/>
      <c r="K175" s="122"/>
      <c r="L175" s="122"/>
      <c r="M175" s="122"/>
      <c r="N175" s="122"/>
      <c r="O175" s="122"/>
      <c r="P175" s="123"/>
      <c r="Q175" s="123"/>
      <c r="R175" s="122"/>
      <c r="S175" s="122"/>
      <c r="T175" s="93"/>
      <c r="U175" s="93"/>
      <c r="V175" s="93"/>
      <c r="W175" s="93"/>
      <c r="X175" s="93"/>
      <c r="Y175" s="93"/>
      <c r="Z175" s="93"/>
      <c r="AA175" s="93"/>
      <c r="AB175" s="93"/>
      <c r="AC175" s="93"/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  <c r="AN175" s="93"/>
      <c r="AO175" s="93"/>
      <c r="AP175" s="4"/>
      <c r="AQ175" s="95"/>
      <c r="AR175" s="90"/>
    </row>
    <row r="176" spans="1:44" s="8" customFormat="1" ht="23.25" customHeight="1" x14ac:dyDescent="0.25">
      <c r="A176" s="90"/>
      <c r="B176" s="91"/>
      <c r="C176" s="92"/>
      <c r="E176" s="92"/>
      <c r="F176" s="93"/>
      <c r="G176" s="93"/>
      <c r="H176" s="93"/>
      <c r="I176" s="92"/>
      <c r="J176" s="122"/>
      <c r="K176" s="122"/>
      <c r="L176" s="122"/>
      <c r="M176" s="122"/>
      <c r="N176" s="122"/>
      <c r="O176" s="122"/>
      <c r="P176" s="123"/>
      <c r="Q176" s="123"/>
      <c r="R176" s="122"/>
      <c r="S176" s="122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4"/>
      <c r="AQ176" s="95"/>
      <c r="AR176" s="90"/>
    </row>
    <row r="177" spans="1:44" s="8" customFormat="1" ht="23.25" customHeight="1" x14ac:dyDescent="0.25">
      <c r="A177" s="90"/>
      <c r="B177" s="91"/>
      <c r="C177" s="92"/>
      <c r="E177" s="92"/>
      <c r="F177" s="93"/>
      <c r="G177" s="93"/>
      <c r="H177" s="93"/>
      <c r="I177" s="92"/>
      <c r="J177" s="122"/>
      <c r="K177" s="122"/>
      <c r="L177" s="122"/>
      <c r="M177" s="122"/>
      <c r="N177" s="122"/>
      <c r="O177" s="122"/>
      <c r="P177" s="123"/>
      <c r="Q177" s="123"/>
      <c r="R177" s="122"/>
      <c r="S177" s="122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4"/>
      <c r="AQ177" s="95"/>
      <c r="AR177" s="90"/>
    </row>
    <row r="178" spans="1:44" s="8" customFormat="1" ht="23.25" customHeight="1" x14ac:dyDescent="0.25">
      <c r="A178" s="90"/>
      <c r="B178" s="91"/>
      <c r="C178" s="92"/>
      <c r="E178" s="92"/>
      <c r="F178" s="93"/>
      <c r="G178" s="93"/>
      <c r="H178" s="93"/>
      <c r="I178" s="92"/>
      <c r="J178" s="122"/>
      <c r="K178" s="122"/>
      <c r="L178" s="122"/>
      <c r="M178" s="122"/>
      <c r="N178" s="122"/>
      <c r="O178" s="122"/>
      <c r="P178" s="123"/>
      <c r="Q178" s="123"/>
      <c r="R178" s="122"/>
      <c r="S178" s="122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93"/>
      <c r="AH178" s="93"/>
      <c r="AI178" s="93"/>
      <c r="AJ178" s="93"/>
      <c r="AK178" s="93"/>
      <c r="AL178" s="93"/>
      <c r="AM178" s="93"/>
      <c r="AN178" s="93"/>
      <c r="AO178" s="93"/>
      <c r="AP178" s="4"/>
      <c r="AQ178" s="95"/>
      <c r="AR178" s="90"/>
    </row>
    <row r="179" spans="1:44" s="8" customFormat="1" ht="23.25" customHeight="1" x14ac:dyDescent="0.25">
      <c r="A179" s="90"/>
      <c r="B179" s="91"/>
      <c r="C179" s="92"/>
      <c r="E179" s="92"/>
      <c r="F179" s="93"/>
      <c r="G179" s="93"/>
      <c r="H179" s="93"/>
      <c r="I179" s="92"/>
      <c r="J179" s="122"/>
      <c r="K179" s="122"/>
      <c r="L179" s="122"/>
      <c r="M179" s="122"/>
      <c r="N179" s="122"/>
      <c r="O179" s="122"/>
      <c r="P179" s="123"/>
      <c r="Q179" s="123"/>
      <c r="R179" s="122"/>
      <c r="S179" s="122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  <c r="AN179" s="93"/>
      <c r="AO179" s="93"/>
      <c r="AP179" s="4"/>
      <c r="AQ179" s="95"/>
      <c r="AR179" s="90"/>
    </row>
    <row r="180" spans="1:44" s="8" customFormat="1" ht="23.25" customHeight="1" x14ac:dyDescent="0.25">
      <c r="A180" s="90"/>
      <c r="B180" s="91"/>
      <c r="C180" s="92"/>
      <c r="E180" s="92"/>
      <c r="F180" s="93"/>
      <c r="G180" s="93"/>
      <c r="H180" s="93"/>
      <c r="I180" s="92"/>
      <c r="J180" s="122"/>
      <c r="K180" s="122"/>
      <c r="L180" s="122"/>
      <c r="M180" s="122"/>
      <c r="N180" s="122"/>
      <c r="O180" s="122"/>
      <c r="P180" s="123"/>
      <c r="Q180" s="123"/>
      <c r="R180" s="122"/>
      <c r="S180" s="122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4"/>
      <c r="AQ180" s="95"/>
      <c r="AR180" s="90"/>
    </row>
    <row r="181" spans="1:44" s="8" customFormat="1" ht="23.25" customHeight="1" x14ac:dyDescent="0.25">
      <c r="A181" s="90"/>
      <c r="B181" s="91"/>
      <c r="C181" s="92"/>
      <c r="E181" s="92"/>
      <c r="F181" s="93"/>
      <c r="G181" s="93"/>
      <c r="H181" s="93"/>
      <c r="I181" s="92"/>
      <c r="J181" s="122"/>
      <c r="K181" s="122"/>
      <c r="L181" s="122"/>
      <c r="M181" s="122"/>
      <c r="N181" s="122"/>
      <c r="O181" s="122"/>
      <c r="P181" s="123"/>
      <c r="Q181" s="123"/>
      <c r="R181" s="122"/>
      <c r="S181" s="122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4"/>
      <c r="AQ181" s="95"/>
      <c r="AR181" s="90"/>
    </row>
    <row r="182" spans="1:44" s="8" customFormat="1" ht="23.25" customHeight="1" x14ac:dyDescent="0.25">
      <c r="A182" s="90"/>
      <c r="B182" s="91"/>
      <c r="C182" s="92"/>
      <c r="E182" s="92"/>
      <c r="F182" s="93"/>
      <c r="G182" s="93"/>
      <c r="H182" s="93"/>
      <c r="I182" s="92"/>
      <c r="J182" s="122"/>
      <c r="K182" s="122"/>
      <c r="L182" s="122"/>
      <c r="M182" s="122"/>
      <c r="N182" s="122"/>
      <c r="O182" s="122"/>
      <c r="P182" s="123"/>
      <c r="Q182" s="123"/>
      <c r="R182" s="122"/>
      <c r="S182" s="122"/>
      <c r="T182" s="93"/>
      <c r="U182" s="93"/>
      <c r="V182" s="93"/>
      <c r="W182" s="93"/>
      <c r="X182" s="93"/>
      <c r="Y182" s="93"/>
      <c r="Z182" s="93"/>
      <c r="AA182" s="93"/>
      <c r="AB182" s="93"/>
      <c r="AC182" s="93"/>
      <c r="AD182" s="93"/>
      <c r="AE182" s="93"/>
      <c r="AF182" s="93"/>
      <c r="AG182" s="93"/>
      <c r="AH182" s="93"/>
      <c r="AI182" s="93"/>
      <c r="AJ182" s="93"/>
      <c r="AK182" s="93"/>
      <c r="AL182" s="93"/>
      <c r="AM182" s="93"/>
      <c r="AN182" s="93"/>
      <c r="AO182" s="93"/>
      <c r="AP182" s="4"/>
      <c r="AQ182" s="95"/>
      <c r="AR182" s="90"/>
    </row>
    <row r="183" spans="1:44" s="8" customFormat="1" ht="23.25" customHeight="1" x14ac:dyDescent="0.25">
      <c r="A183" s="90"/>
      <c r="B183" s="91"/>
      <c r="C183" s="92"/>
      <c r="E183" s="92"/>
      <c r="F183" s="93"/>
      <c r="G183" s="93"/>
      <c r="H183" s="93"/>
      <c r="I183" s="92"/>
      <c r="J183" s="122"/>
      <c r="K183" s="122"/>
      <c r="L183" s="122"/>
      <c r="M183" s="122"/>
      <c r="N183" s="122"/>
      <c r="O183" s="122"/>
      <c r="P183" s="123"/>
      <c r="Q183" s="123"/>
      <c r="R183" s="122"/>
      <c r="S183" s="122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4"/>
      <c r="AQ183" s="95"/>
      <c r="AR183" s="90"/>
    </row>
    <row r="184" spans="1:44" s="8" customFormat="1" ht="23.25" customHeight="1" x14ac:dyDescent="0.25">
      <c r="A184" s="90"/>
      <c r="B184" s="91"/>
      <c r="C184" s="92"/>
      <c r="E184" s="92"/>
      <c r="F184" s="93"/>
      <c r="G184" s="93"/>
      <c r="H184" s="93"/>
      <c r="I184" s="92"/>
      <c r="J184" s="122"/>
      <c r="K184" s="122"/>
      <c r="L184" s="122"/>
      <c r="M184" s="122"/>
      <c r="N184" s="122"/>
      <c r="O184" s="122"/>
      <c r="P184" s="123"/>
      <c r="Q184" s="123"/>
      <c r="R184" s="122"/>
      <c r="S184" s="122"/>
      <c r="T184" s="93"/>
      <c r="U184" s="93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  <c r="AJ184" s="93"/>
      <c r="AK184" s="93"/>
      <c r="AL184" s="93"/>
      <c r="AM184" s="93"/>
      <c r="AN184" s="93"/>
      <c r="AO184" s="93"/>
      <c r="AP184" s="4"/>
      <c r="AQ184" s="95"/>
      <c r="AR184" s="90"/>
    </row>
    <row r="185" spans="1:44" s="8" customFormat="1" ht="23.25" customHeight="1" x14ac:dyDescent="0.25">
      <c r="A185" s="90"/>
      <c r="B185" s="91"/>
      <c r="C185" s="92"/>
      <c r="E185" s="92"/>
      <c r="F185" s="93"/>
      <c r="G185" s="93"/>
      <c r="H185" s="93"/>
      <c r="I185" s="92"/>
      <c r="J185" s="122"/>
      <c r="K185" s="122"/>
      <c r="L185" s="122"/>
      <c r="M185" s="122"/>
      <c r="N185" s="122"/>
      <c r="O185" s="122"/>
      <c r="P185" s="123"/>
      <c r="Q185" s="123"/>
      <c r="R185" s="122"/>
      <c r="S185" s="122"/>
      <c r="T185" s="93"/>
      <c r="U185" s="93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  <c r="AJ185" s="93"/>
      <c r="AK185" s="93"/>
      <c r="AL185" s="93"/>
      <c r="AM185" s="93"/>
      <c r="AN185" s="93"/>
      <c r="AO185" s="93"/>
      <c r="AP185" s="4"/>
      <c r="AQ185" s="95"/>
      <c r="AR185" s="90"/>
    </row>
    <row r="186" spans="1:44" s="8" customFormat="1" ht="23.25" customHeight="1" x14ac:dyDescent="0.25">
      <c r="A186" s="90"/>
      <c r="B186" s="91"/>
      <c r="C186" s="92"/>
      <c r="E186" s="92"/>
      <c r="F186" s="93"/>
      <c r="G186" s="93"/>
      <c r="H186" s="93"/>
      <c r="I186" s="92"/>
      <c r="J186" s="122"/>
      <c r="K186" s="122"/>
      <c r="L186" s="122"/>
      <c r="M186" s="122"/>
      <c r="N186" s="122"/>
      <c r="O186" s="122"/>
      <c r="P186" s="123"/>
      <c r="Q186" s="123"/>
      <c r="R186" s="122"/>
      <c r="S186" s="122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4"/>
      <c r="AQ186" s="95"/>
      <c r="AR186" s="90"/>
    </row>
    <row r="187" spans="1:44" s="8" customFormat="1" ht="23.25" customHeight="1" x14ac:dyDescent="0.25">
      <c r="A187" s="90"/>
      <c r="B187" s="91"/>
      <c r="C187" s="92"/>
      <c r="E187" s="92"/>
      <c r="F187" s="93"/>
      <c r="G187" s="93"/>
      <c r="H187" s="93"/>
      <c r="I187" s="92"/>
      <c r="J187" s="122"/>
      <c r="K187" s="122"/>
      <c r="L187" s="122"/>
      <c r="M187" s="122"/>
      <c r="N187" s="122"/>
      <c r="O187" s="122"/>
      <c r="P187" s="123"/>
      <c r="Q187" s="123"/>
      <c r="R187" s="122"/>
      <c r="S187" s="122"/>
      <c r="T187" s="93"/>
      <c r="U187" s="93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  <c r="AJ187" s="93"/>
      <c r="AK187" s="93"/>
      <c r="AL187" s="93"/>
      <c r="AM187" s="93"/>
      <c r="AN187" s="93"/>
      <c r="AO187" s="93"/>
      <c r="AP187" s="4"/>
      <c r="AQ187" s="95"/>
      <c r="AR187" s="90"/>
    </row>
    <row r="188" spans="1:44" s="8" customFormat="1" ht="23.25" customHeight="1" x14ac:dyDescent="0.25">
      <c r="A188" s="90"/>
      <c r="B188" s="91"/>
      <c r="C188" s="92"/>
      <c r="E188" s="92"/>
      <c r="F188" s="93"/>
      <c r="G188" s="93"/>
      <c r="H188" s="93"/>
      <c r="I188" s="92"/>
      <c r="J188" s="122"/>
      <c r="K188" s="122"/>
      <c r="L188" s="122"/>
      <c r="M188" s="122"/>
      <c r="N188" s="122"/>
      <c r="O188" s="122"/>
      <c r="P188" s="123"/>
      <c r="Q188" s="123"/>
      <c r="R188" s="122"/>
      <c r="S188" s="122"/>
      <c r="T188" s="93"/>
      <c r="U188" s="93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  <c r="AJ188" s="93"/>
      <c r="AK188" s="93"/>
      <c r="AL188" s="93"/>
      <c r="AM188" s="93"/>
      <c r="AN188" s="93"/>
      <c r="AO188" s="93"/>
      <c r="AP188" s="4"/>
      <c r="AQ188" s="95"/>
      <c r="AR188" s="90"/>
    </row>
    <row r="189" spans="1:44" s="8" customFormat="1" ht="23.25" customHeight="1" x14ac:dyDescent="0.25">
      <c r="A189" s="90"/>
      <c r="B189" s="91"/>
      <c r="C189" s="92"/>
      <c r="E189" s="92"/>
      <c r="F189" s="93"/>
      <c r="G189" s="93"/>
      <c r="H189" s="93"/>
      <c r="I189" s="92"/>
      <c r="J189" s="122"/>
      <c r="K189" s="122"/>
      <c r="L189" s="122"/>
      <c r="M189" s="122"/>
      <c r="N189" s="122"/>
      <c r="O189" s="122"/>
      <c r="P189" s="123"/>
      <c r="Q189" s="123"/>
      <c r="R189" s="122"/>
      <c r="S189" s="122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4"/>
      <c r="AQ189" s="95"/>
      <c r="AR189" s="90"/>
    </row>
    <row r="190" spans="1:44" s="8" customFormat="1" ht="23.25" customHeight="1" x14ac:dyDescent="0.25">
      <c r="A190" s="90"/>
      <c r="B190" s="91"/>
      <c r="C190" s="92"/>
      <c r="E190" s="92"/>
      <c r="F190" s="93"/>
      <c r="G190" s="93"/>
      <c r="H190" s="93"/>
      <c r="I190" s="92"/>
      <c r="J190" s="122"/>
      <c r="K190" s="122"/>
      <c r="L190" s="122"/>
      <c r="M190" s="122"/>
      <c r="N190" s="122"/>
      <c r="O190" s="122"/>
      <c r="P190" s="123"/>
      <c r="Q190" s="123"/>
      <c r="R190" s="122"/>
      <c r="S190" s="122"/>
      <c r="T190" s="93"/>
      <c r="U190" s="93"/>
      <c r="V190" s="93"/>
      <c r="W190" s="93"/>
      <c r="X190" s="93"/>
      <c r="Y190" s="93"/>
      <c r="Z190" s="93"/>
      <c r="AA190" s="93"/>
      <c r="AB190" s="93"/>
      <c r="AC190" s="93"/>
      <c r="AD190" s="93"/>
      <c r="AE190" s="93"/>
      <c r="AF190" s="93"/>
      <c r="AG190" s="93"/>
      <c r="AH190" s="93"/>
      <c r="AI190" s="93"/>
      <c r="AJ190" s="93"/>
      <c r="AK190" s="93"/>
      <c r="AL190" s="93"/>
      <c r="AM190" s="93"/>
      <c r="AN190" s="93"/>
      <c r="AO190" s="93"/>
      <c r="AP190" s="4"/>
      <c r="AQ190" s="95"/>
      <c r="AR190" s="90"/>
    </row>
    <row r="191" spans="1:44" s="8" customFormat="1" ht="23.25" customHeight="1" x14ac:dyDescent="0.25">
      <c r="A191" s="90"/>
      <c r="B191" s="91"/>
      <c r="C191" s="92"/>
      <c r="E191" s="92"/>
      <c r="F191" s="93"/>
      <c r="G191" s="93"/>
      <c r="H191" s="93"/>
      <c r="I191" s="92"/>
      <c r="J191" s="122"/>
      <c r="K191" s="122"/>
      <c r="L191" s="122"/>
      <c r="M191" s="122"/>
      <c r="N191" s="122"/>
      <c r="O191" s="122"/>
      <c r="P191" s="123"/>
      <c r="Q191" s="123"/>
      <c r="R191" s="122"/>
      <c r="S191" s="122"/>
      <c r="T191" s="93"/>
      <c r="U191" s="93"/>
      <c r="V191" s="93"/>
      <c r="W191" s="93"/>
      <c r="X191" s="93"/>
      <c r="Y191" s="93"/>
      <c r="Z191" s="93"/>
      <c r="AA191" s="93"/>
      <c r="AB191" s="93"/>
      <c r="AC191" s="93"/>
      <c r="AD191" s="93"/>
      <c r="AE191" s="93"/>
      <c r="AF191" s="93"/>
      <c r="AG191" s="93"/>
      <c r="AH191" s="93"/>
      <c r="AI191" s="93"/>
      <c r="AJ191" s="93"/>
      <c r="AK191" s="93"/>
      <c r="AL191" s="93"/>
      <c r="AM191" s="93"/>
      <c r="AN191" s="93"/>
      <c r="AO191" s="93"/>
      <c r="AP191" s="4"/>
      <c r="AQ191" s="95"/>
      <c r="AR191" s="90"/>
    </row>
    <row r="192" spans="1:44" s="8" customFormat="1" ht="23.25" customHeight="1" x14ac:dyDescent="0.25">
      <c r="A192" s="90"/>
      <c r="B192" s="91"/>
      <c r="C192" s="92"/>
      <c r="E192" s="92"/>
      <c r="F192" s="93"/>
      <c r="G192" s="93"/>
      <c r="H192" s="93"/>
      <c r="I192" s="92"/>
      <c r="J192" s="122"/>
      <c r="K192" s="122"/>
      <c r="L192" s="122"/>
      <c r="M192" s="122"/>
      <c r="N192" s="122"/>
      <c r="O192" s="122"/>
      <c r="P192" s="123"/>
      <c r="Q192" s="123"/>
      <c r="R192" s="122"/>
      <c r="S192" s="122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4"/>
      <c r="AQ192" s="95"/>
      <c r="AR192" s="90"/>
    </row>
    <row r="193" spans="1:44" s="8" customFormat="1" ht="23.25" customHeight="1" x14ac:dyDescent="0.25">
      <c r="A193" s="90"/>
      <c r="B193" s="91"/>
      <c r="C193" s="92"/>
      <c r="E193" s="92"/>
      <c r="F193" s="93"/>
      <c r="G193" s="93"/>
      <c r="H193" s="93"/>
      <c r="I193" s="92"/>
      <c r="J193" s="122"/>
      <c r="K193" s="122"/>
      <c r="L193" s="122"/>
      <c r="M193" s="122"/>
      <c r="N193" s="122"/>
      <c r="O193" s="122"/>
      <c r="P193" s="123"/>
      <c r="Q193" s="123"/>
      <c r="R193" s="122"/>
      <c r="S193" s="122"/>
      <c r="T193" s="93"/>
      <c r="U193" s="93"/>
      <c r="V193" s="93"/>
      <c r="W193" s="93"/>
      <c r="X193" s="93"/>
      <c r="Y193" s="93"/>
      <c r="Z193" s="93"/>
      <c r="AA193" s="93"/>
      <c r="AB193" s="93"/>
      <c r="AC193" s="93"/>
      <c r="AD193" s="93"/>
      <c r="AE193" s="93"/>
      <c r="AF193" s="93"/>
      <c r="AG193" s="93"/>
      <c r="AH193" s="93"/>
      <c r="AI193" s="93"/>
      <c r="AJ193" s="93"/>
      <c r="AK193" s="93"/>
      <c r="AL193" s="93"/>
      <c r="AM193" s="93"/>
      <c r="AN193" s="93"/>
      <c r="AO193" s="93"/>
      <c r="AP193" s="4"/>
      <c r="AQ193" s="95"/>
      <c r="AR193" s="90"/>
    </row>
    <row r="194" spans="1:44" s="8" customFormat="1" ht="23.25" customHeight="1" x14ac:dyDescent="0.25">
      <c r="A194" s="90"/>
      <c r="B194" s="91"/>
      <c r="C194" s="92"/>
      <c r="E194" s="92"/>
      <c r="F194" s="93"/>
      <c r="G194" s="93"/>
      <c r="H194" s="93"/>
      <c r="I194" s="92"/>
      <c r="J194" s="122"/>
      <c r="K194" s="122"/>
      <c r="L194" s="122"/>
      <c r="M194" s="122"/>
      <c r="N194" s="122"/>
      <c r="O194" s="122"/>
      <c r="P194" s="123"/>
      <c r="Q194" s="123"/>
      <c r="R194" s="122"/>
      <c r="S194" s="122"/>
      <c r="T194" s="93"/>
      <c r="U194" s="93"/>
      <c r="V194" s="93"/>
      <c r="W194" s="93"/>
      <c r="X194" s="93"/>
      <c r="Y194" s="93"/>
      <c r="Z194" s="93"/>
      <c r="AA194" s="93"/>
      <c r="AB194" s="93"/>
      <c r="AC194" s="93"/>
      <c r="AD194" s="93"/>
      <c r="AE194" s="93"/>
      <c r="AF194" s="93"/>
      <c r="AG194" s="93"/>
      <c r="AH194" s="93"/>
      <c r="AI194" s="93"/>
      <c r="AJ194" s="93"/>
      <c r="AK194" s="93"/>
      <c r="AL194" s="93"/>
      <c r="AM194" s="93"/>
      <c r="AN194" s="93"/>
      <c r="AO194" s="93"/>
      <c r="AP194" s="4"/>
      <c r="AQ194" s="95"/>
      <c r="AR194" s="90"/>
    </row>
    <row r="195" spans="1:44" s="8" customFormat="1" ht="23.25" customHeight="1" x14ac:dyDescent="0.25">
      <c r="A195" s="90"/>
      <c r="B195" s="91"/>
      <c r="C195" s="92"/>
      <c r="E195" s="92"/>
      <c r="F195" s="93"/>
      <c r="G195" s="93"/>
      <c r="H195" s="93"/>
      <c r="I195" s="92"/>
      <c r="J195" s="122"/>
      <c r="K195" s="122"/>
      <c r="L195" s="122"/>
      <c r="M195" s="122"/>
      <c r="N195" s="122"/>
      <c r="O195" s="122"/>
      <c r="P195" s="123"/>
      <c r="Q195" s="123"/>
      <c r="R195" s="122"/>
      <c r="S195" s="122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4"/>
      <c r="AQ195" s="95"/>
      <c r="AR195" s="90"/>
    </row>
    <row r="196" spans="1:44" s="8" customFormat="1" ht="23.25" customHeight="1" x14ac:dyDescent="0.25">
      <c r="A196" s="90"/>
      <c r="B196" s="91"/>
      <c r="C196" s="92"/>
      <c r="E196" s="92"/>
      <c r="F196" s="93"/>
      <c r="G196" s="93"/>
      <c r="H196" s="93"/>
      <c r="I196" s="92"/>
      <c r="J196" s="122"/>
      <c r="K196" s="122"/>
      <c r="L196" s="122"/>
      <c r="M196" s="122"/>
      <c r="N196" s="122"/>
      <c r="O196" s="122"/>
      <c r="P196" s="123"/>
      <c r="Q196" s="123"/>
      <c r="R196" s="122"/>
      <c r="S196" s="122"/>
      <c r="T196" s="93"/>
      <c r="U196" s="93"/>
      <c r="V196" s="93"/>
      <c r="W196" s="93"/>
      <c r="X196" s="93"/>
      <c r="Y196" s="93"/>
      <c r="Z196" s="93"/>
      <c r="AA196" s="93"/>
      <c r="AB196" s="93"/>
      <c r="AC196" s="93"/>
      <c r="AD196" s="93"/>
      <c r="AE196" s="93"/>
      <c r="AF196" s="93"/>
      <c r="AG196" s="93"/>
      <c r="AH196" s="93"/>
      <c r="AI196" s="93"/>
      <c r="AJ196" s="93"/>
      <c r="AK196" s="93"/>
      <c r="AL196" s="93"/>
      <c r="AM196" s="93"/>
      <c r="AN196" s="93"/>
      <c r="AO196" s="93"/>
      <c r="AP196" s="4"/>
      <c r="AQ196" s="95"/>
      <c r="AR196" s="90"/>
    </row>
    <row r="197" spans="1:44" s="8" customFormat="1" ht="23.25" customHeight="1" x14ac:dyDescent="0.25">
      <c r="A197" s="90"/>
      <c r="B197" s="91"/>
      <c r="C197" s="92"/>
      <c r="E197" s="92"/>
      <c r="F197" s="93"/>
      <c r="G197" s="93"/>
      <c r="H197" s="93"/>
      <c r="I197" s="92"/>
      <c r="J197" s="122"/>
      <c r="K197" s="122"/>
      <c r="L197" s="122"/>
      <c r="M197" s="122"/>
      <c r="N197" s="122"/>
      <c r="O197" s="122"/>
      <c r="P197" s="123"/>
      <c r="Q197" s="123"/>
      <c r="R197" s="122"/>
      <c r="S197" s="122"/>
      <c r="T197" s="93"/>
      <c r="U197" s="93"/>
      <c r="V197" s="93"/>
      <c r="W197" s="93"/>
      <c r="X197" s="93"/>
      <c r="Y197" s="93"/>
      <c r="Z197" s="93"/>
      <c r="AA197" s="93"/>
      <c r="AB197" s="93"/>
      <c r="AC197" s="93"/>
      <c r="AD197" s="93"/>
      <c r="AE197" s="93"/>
      <c r="AF197" s="93"/>
      <c r="AG197" s="93"/>
      <c r="AH197" s="93"/>
      <c r="AI197" s="93"/>
      <c r="AJ197" s="93"/>
      <c r="AK197" s="93"/>
      <c r="AL197" s="93"/>
      <c r="AM197" s="93"/>
      <c r="AN197" s="93"/>
      <c r="AO197" s="93"/>
      <c r="AP197" s="4"/>
      <c r="AQ197" s="95"/>
      <c r="AR197" s="90"/>
    </row>
    <row r="198" spans="1:44" s="8" customFormat="1" ht="23.25" customHeight="1" x14ac:dyDescent="0.25">
      <c r="A198" s="90"/>
      <c r="B198" s="91"/>
      <c r="C198" s="92"/>
      <c r="E198" s="92"/>
      <c r="F198" s="93"/>
      <c r="G198" s="93"/>
      <c r="H198" s="93"/>
      <c r="I198" s="92"/>
      <c r="J198" s="122"/>
      <c r="K198" s="122"/>
      <c r="L198" s="122"/>
      <c r="M198" s="122"/>
      <c r="N198" s="122"/>
      <c r="O198" s="122"/>
      <c r="P198" s="123"/>
      <c r="Q198" s="123"/>
      <c r="R198" s="122"/>
      <c r="S198" s="122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4"/>
      <c r="AQ198" s="95"/>
      <c r="AR198" s="90"/>
    </row>
    <row r="199" spans="1:44" s="8" customFormat="1" ht="23.25" customHeight="1" x14ac:dyDescent="0.25">
      <c r="A199" s="90"/>
      <c r="B199" s="91"/>
      <c r="C199" s="92"/>
      <c r="E199" s="92"/>
      <c r="F199" s="93"/>
      <c r="G199" s="93"/>
      <c r="H199" s="93"/>
      <c r="I199" s="92"/>
      <c r="J199" s="122"/>
      <c r="K199" s="122"/>
      <c r="L199" s="122"/>
      <c r="M199" s="122"/>
      <c r="N199" s="122"/>
      <c r="O199" s="122"/>
      <c r="P199" s="123"/>
      <c r="Q199" s="123"/>
      <c r="R199" s="122"/>
      <c r="S199" s="122"/>
      <c r="T199" s="93"/>
      <c r="U199" s="93"/>
      <c r="V199" s="93"/>
      <c r="W199" s="93"/>
      <c r="X199" s="93"/>
      <c r="Y199" s="93"/>
      <c r="Z199" s="93"/>
      <c r="AA199" s="93"/>
      <c r="AB199" s="93"/>
      <c r="AC199" s="93"/>
      <c r="AD199" s="93"/>
      <c r="AE199" s="93"/>
      <c r="AF199" s="93"/>
      <c r="AG199" s="93"/>
      <c r="AH199" s="93"/>
      <c r="AI199" s="93"/>
      <c r="AJ199" s="93"/>
      <c r="AK199" s="93"/>
      <c r="AL199" s="93"/>
      <c r="AM199" s="93"/>
      <c r="AN199" s="93"/>
      <c r="AO199" s="93"/>
      <c r="AP199" s="4"/>
      <c r="AQ199" s="95"/>
      <c r="AR199" s="90"/>
    </row>
    <row r="200" spans="1:44" s="8" customFormat="1" ht="23.25" customHeight="1" x14ac:dyDescent="0.25">
      <c r="A200" s="90"/>
      <c r="B200" s="91"/>
      <c r="C200" s="92"/>
      <c r="E200" s="92"/>
      <c r="F200" s="93"/>
      <c r="G200" s="93"/>
      <c r="H200" s="93"/>
      <c r="I200" s="92"/>
      <c r="J200" s="122"/>
      <c r="K200" s="122"/>
      <c r="L200" s="122"/>
      <c r="M200" s="122"/>
      <c r="N200" s="122"/>
      <c r="O200" s="122"/>
      <c r="P200" s="123"/>
      <c r="Q200" s="123"/>
      <c r="R200" s="122"/>
      <c r="S200" s="122"/>
      <c r="T200" s="93"/>
      <c r="U200" s="93"/>
      <c r="V200" s="93"/>
      <c r="W200" s="93"/>
      <c r="X200" s="93"/>
      <c r="Y200" s="93"/>
      <c r="Z200" s="93"/>
      <c r="AA200" s="93"/>
      <c r="AB200" s="93"/>
      <c r="AC200" s="93"/>
      <c r="AD200" s="93"/>
      <c r="AE200" s="93"/>
      <c r="AF200" s="93"/>
      <c r="AG200" s="93"/>
      <c r="AH200" s="93"/>
      <c r="AI200" s="93"/>
      <c r="AJ200" s="93"/>
      <c r="AK200" s="93"/>
      <c r="AL200" s="93"/>
      <c r="AM200" s="93"/>
      <c r="AN200" s="93"/>
      <c r="AO200" s="93"/>
      <c r="AP200" s="4"/>
      <c r="AQ200" s="95"/>
      <c r="AR200" s="90"/>
    </row>
    <row r="201" spans="1:44" s="8" customFormat="1" ht="23.25" customHeight="1" x14ac:dyDescent="0.25">
      <c r="A201" s="90"/>
      <c r="B201" s="91"/>
      <c r="C201" s="92"/>
      <c r="E201" s="92"/>
      <c r="F201" s="93"/>
      <c r="G201" s="93"/>
      <c r="H201" s="93"/>
      <c r="I201" s="92"/>
      <c r="J201" s="122"/>
      <c r="K201" s="122"/>
      <c r="L201" s="122"/>
      <c r="M201" s="122"/>
      <c r="N201" s="122"/>
      <c r="O201" s="122"/>
      <c r="P201" s="123"/>
      <c r="Q201" s="123"/>
      <c r="R201" s="122"/>
      <c r="S201" s="122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  <c r="AD201" s="93"/>
      <c r="AE201" s="93"/>
      <c r="AF201" s="93"/>
      <c r="AG201" s="93"/>
      <c r="AH201" s="93"/>
      <c r="AI201" s="93"/>
      <c r="AJ201" s="93"/>
      <c r="AK201" s="93"/>
      <c r="AL201" s="93"/>
      <c r="AM201" s="93"/>
      <c r="AN201" s="93"/>
      <c r="AO201" s="93"/>
      <c r="AP201" s="4"/>
      <c r="AQ201" s="95"/>
      <c r="AR201" s="90"/>
    </row>
    <row r="202" spans="1:44" s="8" customFormat="1" ht="23.25" customHeight="1" x14ac:dyDescent="0.25">
      <c r="A202" s="90"/>
      <c r="B202" s="91"/>
      <c r="C202" s="92"/>
      <c r="E202" s="92"/>
      <c r="F202" s="93"/>
      <c r="G202" s="93"/>
      <c r="H202" s="93"/>
      <c r="I202" s="92"/>
      <c r="J202" s="122"/>
      <c r="K202" s="122"/>
      <c r="L202" s="122"/>
      <c r="M202" s="122"/>
      <c r="N202" s="122"/>
      <c r="O202" s="122"/>
      <c r="P202" s="123"/>
      <c r="Q202" s="123"/>
      <c r="R202" s="122"/>
      <c r="S202" s="122"/>
      <c r="T202" s="93"/>
      <c r="U202" s="93"/>
      <c r="V202" s="93"/>
      <c r="W202" s="93"/>
      <c r="X202" s="93"/>
      <c r="Y202" s="93"/>
      <c r="Z202" s="93"/>
      <c r="AA202" s="93"/>
      <c r="AB202" s="93"/>
      <c r="AC202" s="93"/>
      <c r="AD202" s="93"/>
      <c r="AE202" s="93"/>
      <c r="AF202" s="93"/>
      <c r="AG202" s="93"/>
      <c r="AH202" s="93"/>
      <c r="AI202" s="93"/>
      <c r="AJ202" s="93"/>
      <c r="AK202" s="93"/>
      <c r="AL202" s="93"/>
      <c r="AM202" s="93"/>
      <c r="AN202" s="93"/>
      <c r="AO202" s="93"/>
      <c r="AP202" s="4"/>
      <c r="AQ202" s="95"/>
      <c r="AR202" s="90"/>
    </row>
    <row r="203" spans="1:44" s="8" customFormat="1" ht="23.25" customHeight="1" x14ac:dyDescent="0.25">
      <c r="A203" s="90"/>
      <c r="B203" s="91"/>
      <c r="C203" s="92"/>
      <c r="E203" s="92"/>
      <c r="F203" s="93"/>
      <c r="G203" s="93"/>
      <c r="H203" s="93"/>
      <c r="I203" s="92"/>
      <c r="J203" s="122"/>
      <c r="K203" s="122"/>
      <c r="L203" s="122"/>
      <c r="M203" s="122"/>
      <c r="N203" s="122"/>
      <c r="O203" s="122"/>
      <c r="P203" s="123"/>
      <c r="Q203" s="123"/>
      <c r="R203" s="122"/>
      <c r="S203" s="122"/>
      <c r="T203" s="93"/>
      <c r="U203" s="93"/>
      <c r="V203" s="93"/>
      <c r="W203" s="93"/>
      <c r="X203" s="93"/>
      <c r="Y203" s="93"/>
      <c r="Z203" s="93"/>
      <c r="AA203" s="93"/>
      <c r="AB203" s="93"/>
      <c r="AC203" s="93"/>
      <c r="AD203" s="93"/>
      <c r="AE203" s="93"/>
      <c r="AF203" s="93"/>
      <c r="AG203" s="93"/>
      <c r="AH203" s="93"/>
      <c r="AI203" s="93"/>
      <c r="AJ203" s="93"/>
      <c r="AK203" s="93"/>
      <c r="AL203" s="93"/>
      <c r="AM203" s="93"/>
      <c r="AN203" s="93"/>
      <c r="AO203" s="93"/>
      <c r="AP203" s="4"/>
      <c r="AQ203" s="95"/>
      <c r="AR203" s="90"/>
    </row>
    <row r="204" spans="1:44" s="8" customFormat="1" ht="23.25" customHeight="1" x14ac:dyDescent="0.25">
      <c r="A204" s="90"/>
      <c r="B204" s="91"/>
      <c r="C204" s="92"/>
      <c r="E204" s="92"/>
      <c r="F204" s="93"/>
      <c r="G204" s="93"/>
      <c r="H204" s="93"/>
      <c r="I204" s="92"/>
      <c r="J204" s="122"/>
      <c r="K204" s="122"/>
      <c r="L204" s="122"/>
      <c r="M204" s="122"/>
      <c r="N204" s="122"/>
      <c r="O204" s="122"/>
      <c r="P204" s="123"/>
      <c r="Q204" s="123"/>
      <c r="R204" s="122"/>
      <c r="S204" s="122"/>
      <c r="T204" s="93"/>
      <c r="U204" s="93"/>
      <c r="V204" s="93"/>
      <c r="W204" s="93"/>
      <c r="X204" s="93"/>
      <c r="Y204" s="93"/>
      <c r="Z204" s="93"/>
      <c r="AA204" s="93"/>
      <c r="AB204" s="93"/>
      <c r="AC204" s="93"/>
      <c r="AD204" s="93"/>
      <c r="AE204" s="93"/>
      <c r="AF204" s="93"/>
      <c r="AG204" s="93"/>
      <c r="AH204" s="93"/>
      <c r="AI204" s="93"/>
      <c r="AJ204" s="93"/>
      <c r="AK204" s="93"/>
      <c r="AL204" s="93"/>
      <c r="AM204" s="93"/>
      <c r="AN204" s="93"/>
      <c r="AO204" s="93"/>
      <c r="AP204" s="4"/>
      <c r="AQ204" s="95"/>
      <c r="AR204" s="90"/>
    </row>
    <row r="205" spans="1:44" s="8" customFormat="1" ht="23.25" customHeight="1" x14ac:dyDescent="0.25">
      <c r="A205" s="90"/>
      <c r="B205" s="91"/>
      <c r="C205" s="92"/>
      <c r="E205" s="92"/>
      <c r="F205" s="93"/>
      <c r="G205" s="93"/>
      <c r="H205" s="93"/>
      <c r="I205" s="92"/>
      <c r="J205" s="122"/>
      <c r="K205" s="122"/>
      <c r="L205" s="122"/>
      <c r="M205" s="122"/>
      <c r="N205" s="122"/>
      <c r="O205" s="122"/>
      <c r="P205" s="123"/>
      <c r="Q205" s="123"/>
      <c r="R205" s="122"/>
      <c r="S205" s="122"/>
      <c r="T205" s="93"/>
      <c r="U205" s="93"/>
      <c r="V205" s="93"/>
      <c r="W205" s="93"/>
      <c r="X205" s="93"/>
      <c r="Y205" s="93"/>
      <c r="Z205" s="93"/>
      <c r="AA205" s="93"/>
      <c r="AB205" s="93"/>
      <c r="AC205" s="93"/>
      <c r="AD205" s="93"/>
      <c r="AE205" s="93"/>
      <c r="AF205" s="93"/>
      <c r="AG205" s="93"/>
      <c r="AH205" s="93"/>
      <c r="AI205" s="93"/>
      <c r="AJ205" s="93"/>
      <c r="AK205" s="93"/>
      <c r="AL205" s="93"/>
      <c r="AM205" s="93"/>
      <c r="AN205" s="93"/>
      <c r="AO205" s="93"/>
      <c r="AP205" s="4"/>
      <c r="AQ205" s="95"/>
      <c r="AR205" s="90"/>
    </row>
    <row r="206" spans="1:44" s="8" customFormat="1" ht="23.25" customHeight="1" x14ac:dyDescent="0.25">
      <c r="A206" s="90"/>
      <c r="B206" s="91"/>
      <c r="C206" s="92"/>
      <c r="E206" s="92"/>
      <c r="F206" s="93"/>
      <c r="G206" s="93"/>
      <c r="H206" s="93"/>
      <c r="I206" s="92"/>
      <c r="J206" s="122"/>
      <c r="K206" s="122"/>
      <c r="L206" s="122"/>
      <c r="M206" s="122"/>
      <c r="N206" s="122"/>
      <c r="O206" s="122"/>
      <c r="P206" s="123"/>
      <c r="Q206" s="123"/>
      <c r="R206" s="122"/>
      <c r="S206" s="122"/>
      <c r="T206" s="93"/>
      <c r="U206" s="93"/>
      <c r="V206" s="93"/>
      <c r="W206" s="93"/>
      <c r="X206" s="93"/>
      <c r="Y206" s="93"/>
      <c r="Z206" s="93"/>
      <c r="AA206" s="93"/>
      <c r="AB206" s="93"/>
      <c r="AC206" s="93"/>
      <c r="AD206" s="93"/>
      <c r="AE206" s="93"/>
      <c r="AF206" s="93"/>
      <c r="AG206" s="93"/>
      <c r="AH206" s="93"/>
      <c r="AI206" s="93"/>
      <c r="AJ206" s="93"/>
      <c r="AK206" s="93"/>
      <c r="AL206" s="93"/>
      <c r="AM206" s="93"/>
      <c r="AN206" s="93"/>
      <c r="AO206" s="93"/>
      <c r="AP206" s="4"/>
      <c r="AQ206" s="95"/>
      <c r="AR206" s="90"/>
    </row>
    <row r="207" spans="1:44" s="8" customFormat="1" ht="23.25" customHeight="1" x14ac:dyDescent="0.25">
      <c r="A207" s="90"/>
      <c r="B207" s="91"/>
      <c r="C207" s="92"/>
      <c r="E207" s="92"/>
      <c r="F207" s="93"/>
      <c r="G207" s="93"/>
      <c r="H207" s="93"/>
      <c r="I207" s="92"/>
      <c r="J207" s="122"/>
      <c r="K207" s="122"/>
      <c r="L207" s="122"/>
      <c r="M207" s="122"/>
      <c r="N207" s="122"/>
      <c r="O207" s="122"/>
      <c r="P207" s="123"/>
      <c r="Q207" s="123"/>
      <c r="R207" s="122"/>
      <c r="S207" s="122"/>
      <c r="T207" s="93"/>
      <c r="U207" s="93"/>
      <c r="V207" s="93"/>
      <c r="W207" s="93"/>
      <c r="X207" s="93"/>
      <c r="Y207" s="93"/>
      <c r="Z207" s="93"/>
      <c r="AA207" s="93"/>
      <c r="AB207" s="93"/>
      <c r="AC207" s="93"/>
      <c r="AD207" s="93"/>
      <c r="AE207" s="93"/>
      <c r="AF207" s="93"/>
      <c r="AG207" s="93"/>
      <c r="AH207" s="93"/>
      <c r="AI207" s="93"/>
      <c r="AJ207" s="93"/>
      <c r="AK207" s="93"/>
      <c r="AL207" s="93"/>
      <c r="AM207" s="93"/>
      <c r="AN207" s="93"/>
      <c r="AO207" s="93"/>
      <c r="AP207" s="4"/>
      <c r="AQ207" s="95"/>
      <c r="AR207" s="90"/>
    </row>
    <row r="208" spans="1:44" s="8" customFormat="1" ht="23.25" customHeight="1" x14ac:dyDescent="0.25">
      <c r="A208" s="90"/>
      <c r="B208" s="91"/>
      <c r="C208" s="92"/>
      <c r="E208" s="92"/>
      <c r="F208" s="93"/>
      <c r="G208" s="93"/>
      <c r="H208" s="93"/>
      <c r="I208" s="92"/>
      <c r="J208" s="122"/>
      <c r="K208" s="122"/>
      <c r="L208" s="122"/>
      <c r="M208" s="122"/>
      <c r="N208" s="122"/>
      <c r="O208" s="122"/>
      <c r="P208" s="123"/>
      <c r="Q208" s="123"/>
      <c r="R208" s="122"/>
      <c r="S208" s="122"/>
      <c r="T208" s="93"/>
      <c r="U208" s="93"/>
      <c r="V208" s="93"/>
      <c r="W208" s="93"/>
      <c r="X208" s="93"/>
      <c r="Y208" s="93"/>
      <c r="Z208" s="93"/>
      <c r="AA208" s="93"/>
      <c r="AB208" s="93"/>
      <c r="AC208" s="93"/>
      <c r="AD208" s="93"/>
      <c r="AE208" s="93"/>
      <c r="AF208" s="93"/>
      <c r="AG208" s="93"/>
      <c r="AH208" s="93"/>
      <c r="AI208" s="93"/>
      <c r="AJ208" s="93"/>
      <c r="AK208" s="93"/>
      <c r="AL208" s="93"/>
      <c r="AM208" s="93"/>
      <c r="AN208" s="93"/>
      <c r="AO208" s="93"/>
      <c r="AP208" s="4"/>
      <c r="AQ208" s="95"/>
      <c r="AR208" s="90"/>
    </row>
    <row r="209" spans="1:44" s="8" customFormat="1" ht="23.25" customHeight="1" x14ac:dyDescent="0.25">
      <c r="A209" s="90"/>
      <c r="B209" s="91"/>
      <c r="C209" s="92"/>
      <c r="E209" s="92"/>
      <c r="F209" s="93"/>
      <c r="G209" s="93"/>
      <c r="H209" s="93"/>
      <c r="I209" s="92"/>
      <c r="J209" s="122"/>
      <c r="K209" s="122"/>
      <c r="L209" s="122"/>
      <c r="M209" s="122"/>
      <c r="N209" s="122"/>
      <c r="O209" s="122"/>
      <c r="P209" s="123"/>
      <c r="Q209" s="123"/>
      <c r="R209" s="122"/>
      <c r="S209" s="122"/>
      <c r="T209" s="93"/>
      <c r="U209" s="93"/>
      <c r="V209" s="93"/>
      <c r="W209" s="93"/>
      <c r="X209" s="93"/>
      <c r="Y209" s="93"/>
      <c r="Z209" s="93"/>
      <c r="AA209" s="93"/>
      <c r="AB209" s="93"/>
      <c r="AC209" s="93"/>
      <c r="AD209" s="93"/>
      <c r="AE209" s="93"/>
      <c r="AF209" s="93"/>
      <c r="AG209" s="93"/>
      <c r="AH209" s="93"/>
      <c r="AI209" s="93"/>
      <c r="AJ209" s="93"/>
      <c r="AK209" s="93"/>
      <c r="AL209" s="93"/>
      <c r="AM209" s="93"/>
      <c r="AN209" s="93"/>
      <c r="AO209" s="93"/>
      <c r="AP209" s="4"/>
      <c r="AQ209" s="95"/>
      <c r="AR209" s="90"/>
    </row>
    <row r="210" spans="1:44" s="8" customFormat="1" ht="23.25" customHeight="1" x14ac:dyDescent="0.25">
      <c r="A210" s="90"/>
      <c r="B210" s="91"/>
      <c r="C210" s="92"/>
      <c r="E210" s="92"/>
      <c r="F210" s="93"/>
      <c r="G210" s="93"/>
      <c r="H210" s="93"/>
      <c r="I210" s="92"/>
      <c r="J210" s="122"/>
      <c r="K210" s="122"/>
      <c r="L210" s="122"/>
      <c r="M210" s="122"/>
      <c r="N210" s="122"/>
      <c r="O210" s="122"/>
      <c r="P210" s="123"/>
      <c r="Q210" s="123"/>
      <c r="R210" s="122"/>
      <c r="S210" s="122"/>
      <c r="T210" s="93"/>
      <c r="U210" s="93"/>
      <c r="V210" s="93"/>
      <c r="W210" s="93"/>
      <c r="X210" s="93"/>
      <c r="Y210" s="93"/>
      <c r="Z210" s="93"/>
      <c r="AA210" s="93"/>
      <c r="AB210" s="93"/>
      <c r="AC210" s="93"/>
      <c r="AD210" s="93"/>
      <c r="AE210" s="93"/>
      <c r="AF210" s="93"/>
      <c r="AG210" s="93"/>
      <c r="AH210" s="93"/>
      <c r="AI210" s="93"/>
      <c r="AJ210" s="93"/>
      <c r="AK210" s="93"/>
      <c r="AL210" s="93"/>
      <c r="AM210" s="93"/>
      <c r="AN210" s="93"/>
      <c r="AO210" s="93"/>
      <c r="AP210" s="4"/>
      <c r="AQ210" s="95"/>
      <c r="AR210" s="90"/>
    </row>
    <row r="211" spans="1:44" s="8" customFormat="1" ht="23.25" customHeight="1" x14ac:dyDescent="0.25">
      <c r="A211" s="90"/>
      <c r="B211" s="91"/>
      <c r="C211" s="92"/>
      <c r="E211" s="92"/>
      <c r="F211" s="93"/>
      <c r="G211" s="93"/>
      <c r="H211" s="93"/>
      <c r="I211" s="92"/>
      <c r="J211" s="122"/>
      <c r="K211" s="122"/>
      <c r="L211" s="122"/>
      <c r="M211" s="122"/>
      <c r="N211" s="122"/>
      <c r="O211" s="122"/>
      <c r="P211" s="123"/>
      <c r="Q211" s="123"/>
      <c r="R211" s="122"/>
      <c r="S211" s="122"/>
      <c r="T211" s="93"/>
      <c r="U211" s="93"/>
      <c r="V211" s="93"/>
      <c r="W211" s="93"/>
      <c r="X211" s="93"/>
      <c r="Y211" s="93"/>
      <c r="Z211" s="93"/>
      <c r="AA211" s="93"/>
      <c r="AB211" s="93"/>
      <c r="AC211" s="93"/>
      <c r="AD211" s="93"/>
      <c r="AE211" s="93"/>
      <c r="AF211" s="93"/>
      <c r="AG211" s="93"/>
      <c r="AH211" s="93"/>
      <c r="AI211" s="93"/>
      <c r="AJ211" s="93"/>
      <c r="AK211" s="93"/>
      <c r="AL211" s="93"/>
      <c r="AM211" s="93"/>
      <c r="AN211" s="93"/>
      <c r="AO211" s="93"/>
      <c r="AP211" s="4"/>
      <c r="AQ211" s="95"/>
      <c r="AR211" s="90"/>
    </row>
    <row r="212" spans="1:44" s="8" customFormat="1" ht="23.25" customHeight="1" x14ac:dyDescent="0.25">
      <c r="A212" s="90"/>
      <c r="B212" s="91"/>
      <c r="C212" s="92"/>
      <c r="E212" s="92"/>
      <c r="F212" s="93"/>
      <c r="G212" s="93"/>
      <c r="H212" s="93"/>
      <c r="I212" s="92"/>
      <c r="J212" s="122"/>
      <c r="K212" s="122"/>
      <c r="L212" s="122"/>
      <c r="M212" s="122"/>
      <c r="N212" s="122"/>
      <c r="O212" s="122"/>
      <c r="P212" s="123"/>
      <c r="Q212" s="123"/>
      <c r="R212" s="122"/>
      <c r="S212" s="122"/>
      <c r="T212" s="93"/>
      <c r="U212" s="93"/>
      <c r="V212" s="93"/>
      <c r="W212" s="93"/>
      <c r="X212" s="93"/>
      <c r="Y212" s="93"/>
      <c r="Z212" s="93"/>
      <c r="AA212" s="93"/>
      <c r="AB212" s="93"/>
      <c r="AC212" s="93"/>
      <c r="AD212" s="93"/>
      <c r="AE212" s="93"/>
      <c r="AF212" s="93"/>
      <c r="AG212" s="93"/>
      <c r="AH212" s="93"/>
      <c r="AI212" s="93"/>
      <c r="AJ212" s="93"/>
      <c r="AK212" s="93"/>
      <c r="AL212" s="93"/>
      <c r="AM212" s="93"/>
      <c r="AN212" s="93"/>
      <c r="AO212" s="93"/>
      <c r="AP212" s="4"/>
      <c r="AQ212" s="95"/>
      <c r="AR212" s="90"/>
    </row>
    <row r="213" spans="1:44" s="8" customFormat="1" ht="23.25" customHeight="1" x14ac:dyDescent="0.25">
      <c r="A213" s="90"/>
      <c r="B213" s="91"/>
      <c r="C213" s="92"/>
      <c r="E213" s="92"/>
      <c r="F213" s="93"/>
      <c r="G213" s="93"/>
      <c r="H213" s="93"/>
      <c r="I213" s="92"/>
      <c r="J213" s="122"/>
      <c r="K213" s="122"/>
      <c r="L213" s="122"/>
      <c r="M213" s="122"/>
      <c r="N213" s="122"/>
      <c r="O213" s="122"/>
      <c r="P213" s="123"/>
      <c r="Q213" s="123"/>
      <c r="R213" s="122"/>
      <c r="S213" s="122"/>
      <c r="T213" s="93"/>
      <c r="U213" s="93"/>
      <c r="V213" s="93"/>
      <c r="W213" s="93"/>
      <c r="X213" s="93"/>
      <c r="Y213" s="93"/>
      <c r="Z213" s="93"/>
      <c r="AA213" s="93"/>
      <c r="AB213" s="93"/>
      <c r="AC213" s="93"/>
      <c r="AD213" s="93"/>
      <c r="AE213" s="93"/>
      <c r="AF213" s="93"/>
      <c r="AG213" s="93"/>
      <c r="AH213" s="93"/>
      <c r="AI213" s="93"/>
      <c r="AJ213" s="93"/>
      <c r="AK213" s="93"/>
      <c r="AL213" s="93"/>
      <c r="AM213" s="93"/>
      <c r="AN213" s="93"/>
      <c r="AO213" s="93"/>
      <c r="AP213" s="4"/>
      <c r="AQ213" s="95"/>
      <c r="AR213" s="90"/>
    </row>
    <row r="214" spans="1:44" s="8" customFormat="1" ht="23.25" customHeight="1" x14ac:dyDescent="0.25">
      <c r="A214" s="90"/>
      <c r="B214" s="91"/>
      <c r="C214" s="92"/>
      <c r="E214" s="92"/>
      <c r="F214" s="93"/>
      <c r="G214" s="93"/>
      <c r="H214" s="93"/>
      <c r="I214" s="92"/>
      <c r="J214" s="122"/>
      <c r="K214" s="122"/>
      <c r="L214" s="122"/>
      <c r="M214" s="122"/>
      <c r="N214" s="122"/>
      <c r="O214" s="122"/>
      <c r="P214" s="123"/>
      <c r="Q214" s="123"/>
      <c r="R214" s="122"/>
      <c r="S214" s="122"/>
      <c r="T214" s="93"/>
      <c r="U214" s="93"/>
      <c r="V214" s="93"/>
      <c r="W214" s="93"/>
      <c r="X214" s="93"/>
      <c r="Y214" s="93"/>
      <c r="Z214" s="93"/>
      <c r="AA214" s="93"/>
      <c r="AB214" s="93"/>
      <c r="AC214" s="93"/>
      <c r="AD214" s="93"/>
      <c r="AE214" s="93"/>
      <c r="AF214" s="93"/>
      <c r="AG214" s="93"/>
      <c r="AH214" s="93"/>
      <c r="AI214" s="93"/>
      <c r="AJ214" s="93"/>
      <c r="AK214" s="93"/>
      <c r="AL214" s="93"/>
      <c r="AM214" s="93"/>
      <c r="AN214" s="93"/>
      <c r="AO214" s="93"/>
      <c r="AP214" s="4"/>
      <c r="AQ214" s="95"/>
      <c r="AR214" s="90"/>
    </row>
    <row r="215" spans="1:44" s="8" customFormat="1" ht="23.25" customHeight="1" x14ac:dyDescent="0.25">
      <c r="A215" s="90"/>
      <c r="B215" s="91"/>
      <c r="C215" s="92"/>
      <c r="E215" s="92"/>
      <c r="F215" s="93"/>
      <c r="G215" s="93"/>
      <c r="H215" s="93"/>
      <c r="I215" s="92"/>
      <c r="J215" s="122"/>
      <c r="K215" s="122"/>
      <c r="L215" s="122"/>
      <c r="M215" s="122"/>
      <c r="N215" s="122"/>
      <c r="O215" s="122"/>
      <c r="P215" s="123"/>
      <c r="Q215" s="123"/>
      <c r="R215" s="122"/>
      <c r="S215" s="122"/>
      <c r="T215" s="93"/>
      <c r="U215" s="93"/>
      <c r="V215" s="93"/>
      <c r="W215" s="93"/>
      <c r="X215" s="93"/>
      <c r="Y215" s="93"/>
      <c r="Z215" s="93"/>
      <c r="AA215" s="93"/>
      <c r="AB215" s="93"/>
      <c r="AC215" s="93"/>
      <c r="AD215" s="93"/>
      <c r="AE215" s="93"/>
      <c r="AF215" s="93"/>
      <c r="AG215" s="93"/>
      <c r="AH215" s="93"/>
      <c r="AI215" s="93"/>
      <c r="AJ215" s="93"/>
      <c r="AK215" s="93"/>
      <c r="AL215" s="93"/>
      <c r="AM215" s="93"/>
      <c r="AN215" s="93"/>
      <c r="AO215" s="93"/>
      <c r="AP215" s="4"/>
      <c r="AQ215" s="95"/>
      <c r="AR215" s="90"/>
    </row>
    <row r="216" spans="1:44" s="8" customFormat="1" ht="23.25" customHeight="1" x14ac:dyDescent="0.25">
      <c r="A216" s="90"/>
      <c r="B216" s="91"/>
      <c r="C216" s="92"/>
      <c r="E216" s="92"/>
      <c r="F216" s="93"/>
      <c r="G216" s="93"/>
      <c r="H216" s="93"/>
      <c r="I216" s="92"/>
      <c r="J216" s="122"/>
      <c r="K216" s="122"/>
      <c r="L216" s="122"/>
      <c r="M216" s="122"/>
      <c r="N216" s="122"/>
      <c r="O216" s="122"/>
      <c r="P216" s="123"/>
      <c r="Q216" s="123"/>
      <c r="R216" s="122"/>
      <c r="S216" s="122"/>
      <c r="T216" s="93"/>
      <c r="U216" s="93"/>
      <c r="V216" s="93"/>
      <c r="W216" s="93"/>
      <c r="X216" s="93"/>
      <c r="Y216" s="93"/>
      <c r="Z216" s="93"/>
      <c r="AA216" s="93"/>
      <c r="AB216" s="93"/>
      <c r="AC216" s="93"/>
      <c r="AD216" s="93"/>
      <c r="AE216" s="93"/>
      <c r="AF216" s="93"/>
      <c r="AG216" s="93"/>
      <c r="AH216" s="93"/>
      <c r="AI216" s="93"/>
      <c r="AJ216" s="93"/>
      <c r="AK216" s="93"/>
      <c r="AL216" s="93"/>
      <c r="AM216" s="93"/>
      <c r="AN216" s="93"/>
      <c r="AO216" s="93"/>
      <c r="AP216" s="4"/>
      <c r="AQ216" s="95"/>
      <c r="AR216" s="90"/>
    </row>
    <row r="217" spans="1:44" s="8" customFormat="1" ht="23.25" customHeight="1" x14ac:dyDescent="0.25">
      <c r="A217" s="90"/>
      <c r="B217" s="91"/>
      <c r="C217" s="92"/>
      <c r="E217" s="92"/>
      <c r="F217" s="93"/>
      <c r="G217" s="93"/>
      <c r="H217" s="93"/>
      <c r="I217" s="92"/>
      <c r="J217" s="122"/>
      <c r="K217" s="122"/>
      <c r="L217" s="122"/>
      <c r="M217" s="122"/>
      <c r="N217" s="122"/>
      <c r="O217" s="122"/>
      <c r="P217" s="123"/>
      <c r="Q217" s="123"/>
      <c r="R217" s="122"/>
      <c r="S217" s="122"/>
      <c r="T217" s="93"/>
      <c r="U217" s="93"/>
      <c r="V217" s="93"/>
      <c r="W217" s="93"/>
      <c r="X217" s="93"/>
      <c r="Y217" s="93"/>
      <c r="Z217" s="93"/>
      <c r="AA217" s="93"/>
      <c r="AB217" s="93"/>
      <c r="AC217" s="93"/>
      <c r="AD217" s="93"/>
      <c r="AE217" s="93"/>
      <c r="AF217" s="93"/>
      <c r="AG217" s="93"/>
      <c r="AH217" s="93"/>
      <c r="AI217" s="93"/>
      <c r="AJ217" s="93"/>
      <c r="AK217" s="93"/>
      <c r="AL217" s="93"/>
      <c r="AM217" s="93"/>
      <c r="AN217" s="93"/>
      <c r="AO217" s="93"/>
      <c r="AP217" s="4"/>
      <c r="AQ217" s="95"/>
      <c r="AR217" s="90"/>
    </row>
    <row r="218" spans="1:44" s="8" customFormat="1" ht="23.25" customHeight="1" x14ac:dyDescent="0.25">
      <c r="A218" s="90"/>
      <c r="B218" s="91"/>
      <c r="C218" s="92"/>
      <c r="E218" s="92"/>
      <c r="F218" s="93"/>
      <c r="G218" s="93"/>
      <c r="H218" s="93"/>
      <c r="I218" s="92"/>
      <c r="J218" s="122"/>
      <c r="K218" s="122"/>
      <c r="L218" s="122"/>
      <c r="M218" s="122"/>
      <c r="N218" s="122"/>
      <c r="O218" s="122"/>
      <c r="P218" s="123"/>
      <c r="Q218" s="123"/>
      <c r="R218" s="122"/>
      <c r="S218" s="122"/>
      <c r="T218" s="93"/>
      <c r="U218" s="93"/>
      <c r="V218" s="93"/>
      <c r="W218" s="93"/>
      <c r="X218" s="93"/>
      <c r="Y218" s="93"/>
      <c r="Z218" s="93"/>
      <c r="AA218" s="93"/>
      <c r="AB218" s="93"/>
      <c r="AC218" s="93"/>
      <c r="AD218" s="93"/>
      <c r="AE218" s="93"/>
      <c r="AF218" s="93"/>
      <c r="AG218" s="93"/>
      <c r="AH218" s="93"/>
      <c r="AI218" s="93"/>
      <c r="AJ218" s="93"/>
      <c r="AK218" s="93"/>
      <c r="AL218" s="93"/>
      <c r="AM218" s="93"/>
      <c r="AN218" s="93"/>
      <c r="AO218" s="93"/>
      <c r="AP218" s="4"/>
      <c r="AQ218" s="95"/>
      <c r="AR218" s="90"/>
    </row>
    <row r="219" spans="1:44" s="8" customFormat="1" ht="23.25" customHeight="1" x14ac:dyDescent="0.25">
      <c r="A219" s="90"/>
      <c r="B219" s="91"/>
      <c r="C219" s="92"/>
      <c r="E219" s="92"/>
      <c r="F219" s="93"/>
      <c r="G219" s="93"/>
      <c r="H219" s="93"/>
      <c r="I219" s="92"/>
      <c r="J219" s="122"/>
      <c r="K219" s="122"/>
      <c r="L219" s="122"/>
      <c r="M219" s="122"/>
      <c r="N219" s="122"/>
      <c r="O219" s="122"/>
      <c r="P219" s="123"/>
      <c r="Q219" s="123"/>
      <c r="R219" s="122"/>
      <c r="S219" s="122"/>
      <c r="T219" s="93"/>
      <c r="U219" s="93"/>
      <c r="V219" s="93"/>
      <c r="W219" s="93"/>
      <c r="X219" s="93"/>
      <c r="Y219" s="93"/>
      <c r="Z219" s="93"/>
      <c r="AA219" s="93"/>
      <c r="AB219" s="93"/>
      <c r="AC219" s="93"/>
      <c r="AD219" s="93"/>
      <c r="AE219" s="93"/>
      <c r="AF219" s="93"/>
      <c r="AG219" s="93"/>
      <c r="AH219" s="93"/>
      <c r="AI219" s="93"/>
      <c r="AJ219" s="93"/>
      <c r="AK219" s="93"/>
      <c r="AL219" s="93"/>
      <c r="AM219" s="93"/>
      <c r="AN219" s="93"/>
      <c r="AO219" s="93"/>
      <c r="AP219" s="4"/>
      <c r="AQ219" s="95"/>
      <c r="AR219" s="90"/>
    </row>
    <row r="220" spans="1:44" s="8" customFormat="1" ht="23.25" customHeight="1" x14ac:dyDescent="0.25">
      <c r="A220" s="90"/>
      <c r="B220" s="91"/>
      <c r="C220" s="92"/>
      <c r="E220" s="92"/>
      <c r="F220" s="93"/>
      <c r="G220" s="93"/>
      <c r="H220" s="93"/>
      <c r="I220" s="92"/>
      <c r="J220" s="122"/>
      <c r="K220" s="122"/>
      <c r="L220" s="122"/>
      <c r="M220" s="122"/>
      <c r="N220" s="122"/>
      <c r="O220" s="122"/>
      <c r="P220" s="123"/>
      <c r="Q220" s="123"/>
      <c r="R220" s="122"/>
      <c r="S220" s="122"/>
      <c r="T220" s="93"/>
      <c r="U220" s="93"/>
      <c r="V220" s="93"/>
      <c r="W220" s="93"/>
      <c r="X220" s="93"/>
      <c r="Y220" s="93"/>
      <c r="Z220" s="93"/>
      <c r="AA220" s="93"/>
      <c r="AB220" s="93"/>
      <c r="AC220" s="93"/>
      <c r="AD220" s="93"/>
      <c r="AE220" s="93"/>
      <c r="AF220" s="93"/>
      <c r="AG220" s="93"/>
      <c r="AH220" s="93"/>
      <c r="AI220" s="93"/>
      <c r="AJ220" s="93"/>
      <c r="AK220" s="93"/>
      <c r="AL220" s="93"/>
      <c r="AM220" s="93"/>
      <c r="AN220" s="93"/>
      <c r="AO220" s="93"/>
      <c r="AP220" s="4"/>
      <c r="AQ220" s="95"/>
      <c r="AR220" s="90"/>
    </row>
    <row r="221" spans="1:44" s="8" customFormat="1" ht="23.25" customHeight="1" x14ac:dyDescent="0.25">
      <c r="A221" s="90"/>
      <c r="B221" s="91"/>
      <c r="C221" s="92"/>
      <c r="E221" s="92"/>
      <c r="F221" s="93"/>
      <c r="G221" s="93"/>
      <c r="H221" s="93"/>
      <c r="I221" s="92"/>
      <c r="J221" s="122"/>
      <c r="K221" s="122"/>
      <c r="L221" s="122"/>
      <c r="M221" s="122"/>
      <c r="N221" s="122"/>
      <c r="O221" s="122"/>
      <c r="P221" s="123"/>
      <c r="Q221" s="123"/>
      <c r="R221" s="122"/>
      <c r="S221" s="122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4"/>
      <c r="AQ221" s="95"/>
      <c r="AR221" s="90"/>
    </row>
    <row r="222" spans="1:44" s="8" customFormat="1" ht="23.25" customHeight="1" x14ac:dyDescent="0.25">
      <c r="A222" s="90"/>
      <c r="B222" s="91"/>
      <c r="C222" s="92"/>
      <c r="E222" s="92"/>
      <c r="F222" s="93"/>
      <c r="G222" s="93"/>
      <c r="H222" s="93"/>
      <c r="I222" s="92"/>
      <c r="J222" s="122"/>
      <c r="K222" s="122"/>
      <c r="L222" s="122"/>
      <c r="M222" s="122"/>
      <c r="N222" s="122"/>
      <c r="O222" s="122"/>
      <c r="P222" s="123"/>
      <c r="Q222" s="123"/>
      <c r="R222" s="122"/>
      <c r="S222" s="122"/>
      <c r="T222" s="93"/>
      <c r="U222" s="93"/>
      <c r="V222" s="93"/>
      <c r="W222" s="93"/>
      <c r="X222" s="93"/>
      <c r="Y222" s="93"/>
      <c r="Z222" s="93"/>
      <c r="AA222" s="93"/>
      <c r="AB222" s="93"/>
      <c r="AC222" s="93"/>
      <c r="AD222" s="93"/>
      <c r="AE222" s="93"/>
      <c r="AF222" s="93"/>
      <c r="AG222" s="93"/>
      <c r="AH222" s="93"/>
      <c r="AI222" s="93"/>
      <c r="AJ222" s="93"/>
      <c r="AK222" s="93"/>
      <c r="AL222" s="93"/>
      <c r="AM222" s="93"/>
      <c r="AN222" s="93"/>
      <c r="AO222" s="93"/>
      <c r="AP222" s="4"/>
      <c r="AQ222" s="95"/>
      <c r="AR222" s="90"/>
    </row>
    <row r="223" spans="1:44" s="8" customFormat="1" ht="23.25" customHeight="1" x14ac:dyDescent="0.25">
      <c r="A223" s="90"/>
      <c r="B223" s="91"/>
      <c r="C223" s="92"/>
      <c r="E223" s="92"/>
      <c r="F223" s="93"/>
      <c r="G223" s="93"/>
      <c r="H223" s="93"/>
      <c r="I223" s="92"/>
      <c r="J223" s="122"/>
      <c r="K223" s="122"/>
      <c r="L223" s="122"/>
      <c r="M223" s="122"/>
      <c r="N223" s="122"/>
      <c r="O223" s="122"/>
      <c r="P223" s="123"/>
      <c r="Q223" s="123"/>
      <c r="R223" s="122"/>
      <c r="S223" s="122"/>
      <c r="T223" s="93"/>
      <c r="U223" s="93"/>
      <c r="V223" s="93"/>
      <c r="W223" s="93"/>
      <c r="X223" s="93"/>
      <c r="Y223" s="93"/>
      <c r="Z223" s="93"/>
      <c r="AA223" s="93"/>
      <c r="AB223" s="93"/>
      <c r="AC223" s="93"/>
      <c r="AD223" s="93"/>
      <c r="AE223" s="93"/>
      <c r="AF223" s="93"/>
      <c r="AG223" s="93"/>
      <c r="AH223" s="93"/>
      <c r="AI223" s="93"/>
      <c r="AJ223" s="93"/>
      <c r="AK223" s="93"/>
      <c r="AL223" s="93"/>
      <c r="AM223" s="93"/>
      <c r="AN223" s="93"/>
      <c r="AO223" s="93"/>
      <c r="AP223" s="4"/>
      <c r="AQ223" s="95"/>
      <c r="AR223" s="90"/>
    </row>
    <row r="224" spans="1:44" s="8" customFormat="1" ht="23.25" customHeight="1" x14ac:dyDescent="0.25">
      <c r="A224" s="90"/>
      <c r="B224" s="91"/>
      <c r="C224" s="92"/>
      <c r="E224" s="92"/>
      <c r="F224" s="93"/>
      <c r="G224" s="93"/>
      <c r="H224" s="93"/>
      <c r="I224" s="92"/>
      <c r="J224" s="122"/>
      <c r="K224" s="122"/>
      <c r="L224" s="122"/>
      <c r="M224" s="122"/>
      <c r="N224" s="122"/>
      <c r="O224" s="122"/>
      <c r="P224" s="123"/>
      <c r="Q224" s="123"/>
      <c r="R224" s="122"/>
      <c r="S224" s="122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4"/>
      <c r="AQ224" s="95"/>
      <c r="AR224" s="90"/>
    </row>
    <row r="225" spans="1:44" s="8" customFormat="1" ht="23.25" customHeight="1" x14ac:dyDescent="0.25">
      <c r="A225" s="90"/>
      <c r="B225" s="91"/>
      <c r="C225" s="92"/>
      <c r="E225" s="92"/>
      <c r="F225" s="93"/>
      <c r="G225" s="93"/>
      <c r="H225" s="93"/>
      <c r="I225" s="92"/>
      <c r="J225" s="122"/>
      <c r="K225" s="122"/>
      <c r="L225" s="122"/>
      <c r="M225" s="122"/>
      <c r="N225" s="122"/>
      <c r="O225" s="122"/>
      <c r="P225" s="123"/>
      <c r="Q225" s="123"/>
      <c r="R225" s="122"/>
      <c r="S225" s="122"/>
      <c r="T225" s="93"/>
      <c r="U225" s="93"/>
      <c r="V225" s="93"/>
      <c r="W225" s="93"/>
      <c r="X225" s="93"/>
      <c r="Y225" s="93"/>
      <c r="Z225" s="93"/>
      <c r="AA225" s="93"/>
      <c r="AB225" s="93"/>
      <c r="AC225" s="93"/>
      <c r="AD225" s="93"/>
      <c r="AE225" s="93"/>
      <c r="AF225" s="93"/>
      <c r="AG225" s="93"/>
      <c r="AH225" s="93"/>
      <c r="AI225" s="93"/>
      <c r="AJ225" s="93"/>
      <c r="AK225" s="93"/>
      <c r="AL225" s="93"/>
      <c r="AM225" s="93"/>
      <c r="AN225" s="93"/>
      <c r="AO225" s="93"/>
      <c r="AP225" s="4"/>
      <c r="AQ225" s="95"/>
      <c r="AR225" s="90"/>
    </row>
    <row r="226" spans="1:44" s="8" customFormat="1" ht="23.25" customHeight="1" x14ac:dyDescent="0.25">
      <c r="A226" s="90"/>
      <c r="B226" s="91"/>
      <c r="C226" s="92"/>
      <c r="E226" s="92"/>
      <c r="F226" s="93"/>
      <c r="G226" s="93"/>
      <c r="H226" s="93"/>
      <c r="I226" s="92"/>
      <c r="J226" s="122"/>
      <c r="K226" s="122"/>
      <c r="L226" s="122"/>
      <c r="M226" s="122"/>
      <c r="N226" s="122"/>
      <c r="O226" s="122"/>
      <c r="P226" s="123"/>
      <c r="Q226" s="123"/>
      <c r="R226" s="122"/>
      <c r="S226" s="122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  <c r="AF226" s="93"/>
      <c r="AG226" s="93"/>
      <c r="AH226" s="93"/>
      <c r="AI226" s="93"/>
      <c r="AJ226" s="93"/>
      <c r="AK226" s="93"/>
      <c r="AL226" s="93"/>
      <c r="AM226" s="93"/>
      <c r="AN226" s="93"/>
      <c r="AO226" s="93"/>
      <c r="AP226" s="4"/>
      <c r="AQ226" s="95"/>
      <c r="AR226" s="90"/>
    </row>
    <row r="227" spans="1:44" s="8" customFormat="1" ht="23.25" customHeight="1" x14ac:dyDescent="0.25">
      <c r="A227" s="90"/>
      <c r="B227" s="91"/>
      <c r="C227" s="92"/>
      <c r="E227" s="92"/>
      <c r="F227" s="93"/>
      <c r="G227" s="93"/>
      <c r="H227" s="93"/>
      <c r="I227" s="92"/>
      <c r="J227" s="122"/>
      <c r="K227" s="122"/>
      <c r="L227" s="122"/>
      <c r="M227" s="122"/>
      <c r="N227" s="122"/>
      <c r="O227" s="122"/>
      <c r="P227" s="123"/>
      <c r="Q227" s="123"/>
      <c r="R227" s="122"/>
      <c r="S227" s="122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4"/>
      <c r="AQ227" s="95"/>
      <c r="AR227" s="90"/>
    </row>
    <row r="228" spans="1:44" s="8" customFormat="1" ht="23.25" customHeight="1" x14ac:dyDescent="0.25">
      <c r="A228" s="90"/>
      <c r="B228" s="91"/>
      <c r="C228" s="92"/>
      <c r="E228" s="92"/>
      <c r="F228" s="93"/>
      <c r="G228" s="93"/>
      <c r="H228" s="93"/>
      <c r="I228" s="92"/>
      <c r="J228" s="122"/>
      <c r="K228" s="122"/>
      <c r="L228" s="122"/>
      <c r="M228" s="122"/>
      <c r="N228" s="122"/>
      <c r="O228" s="122"/>
      <c r="P228" s="123"/>
      <c r="Q228" s="123"/>
      <c r="R228" s="122"/>
      <c r="S228" s="122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4"/>
      <c r="AQ228" s="95"/>
      <c r="AR228" s="90"/>
    </row>
    <row r="229" spans="1:44" s="8" customFormat="1" ht="23.25" customHeight="1" x14ac:dyDescent="0.25">
      <c r="A229" s="90"/>
      <c r="B229" s="91"/>
      <c r="C229" s="92"/>
      <c r="E229" s="92"/>
      <c r="F229" s="93"/>
      <c r="G229" s="93"/>
      <c r="H229" s="93"/>
      <c r="I229" s="92"/>
      <c r="J229" s="122"/>
      <c r="K229" s="122"/>
      <c r="L229" s="122"/>
      <c r="M229" s="122"/>
      <c r="N229" s="122"/>
      <c r="O229" s="122"/>
      <c r="P229" s="123"/>
      <c r="Q229" s="123"/>
      <c r="R229" s="122"/>
      <c r="S229" s="122"/>
      <c r="T229" s="93"/>
      <c r="U229" s="93"/>
      <c r="V229" s="93"/>
      <c r="W229" s="93"/>
      <c r="X229" s="93"/>
      <c r="Y229" s="93"/>
      <c r="Z229" s="93"/>
      <c r="AA229" s="93"/>
      <c r="AB229" s="93"/>
      <c r="AC229" s="93"/>
      <c r="AD229" s="93"/>
      <c r="AE229" s="93"/>
      <c r="AF229" s="93"/>
      <c r="AG229" s="93"/>
      <c r="AH229" s="93"/>
      <c r="AI229" s="93"/>
      <c r="AJ229" s="93"/>
      <c r="AK229" s="93"/>
      <c r="AL229" s="93"/>
      <c r="AM229" s="93"/>
      <c r="AN229" s="93"/>
      <c r="AO229" s="93"/>
      <c r="AP229" s="4"/>
      <c r="AQ229" s="95"/>
      <c r="AR229" s="90"/>
    </row>
    <row r="230" spans="1:44" s="8" customFormat="1" ht="23.25" customHeight="1" x14ac:dyDescent="0.25">
      <c r="A230" s="90"/>
      <c r="B230" s="91"/>
      <c r="C230" s="92"/>
      <c r="E230" s="92"/>
      <c r="F230" s="93"/>
      <c r="G230" s="93"/>
      <c r="H230" s="93"/>
      <c r="I230" s="92"/>
      <c r="J230" s="122"/>
      <c r="K230" s="122"/>
      <c r="L230" s="122"/>
      <c r="M230" s="122"/>
      <c r="N230" s="122"/>
      <c r="O230" s="122"/>
      <c r="P230" s="123"/>
      <c r="Q230" s="123"/>
      <c r="R230" s="122"/>
      <c r="S230" s="122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4"/>
      <c r="AQ230" s="95"/>
      <c r="AR230" s="90"/>
    </row>
    <row r="231" spans="1:44" s="8" customFormat="1" ht="23.25" customHeight="1" x14ac:dyDescent="0.25">
      <c r="A231" s="90"/>
      <c r="B231" s="91"/>
      <c r="C231" s="92"/>
      <c r="E231" s="92"/>
      <c r="F231" s="93"/>
      <c r="G231" s="93"/>
      <c r="H231" s="93"/>
      <c r="I231" s="92"/>
      <c r="J231" s="122"/>
      <c r="K231" s="122"/>
      <c r="L231" s="122"/>
      <c r="M231" s="122"/>
      <c r="N231" s="122"/>
      <c r="O231" s="122"/>
      <c r="P231" s="123"/>
      <c r="Q231" s="123"/>
      <c r="R231" s="122"/>
      <c r="S231" s="122"/>
      <c r="T231" s="93"/>
      <c r="U231" s="93"/>
      <c r="V231" s="93"/>
      <c r="W231" s="93"/>
      <c r="X231" s="93"/>
      <c r="Y231" s="93"/>
      <c r="Z231" s="93"/>
      <c r="AA231" s="93"/>
      <c r="AB231" s="93"/>
      <c r="AC231" s="93"/>
      <c r="AD231" s="93"/>
      <c r="AE231" s="93"/>
      <c r="AF231" s="93"/>
      <c r="AG231" s="93"/>
      <c r="AH231" s="93"/>
      <c r="AI231" s="93"/>
      <c r="AJ231" s="93"/>
      <c r="AK231" s="93"/>
      <c r="AL231" s="93"/>
      <c r="AM231" s="93"/>
      <c r="AN231" s="93"/>
      <c r="AO231" s="93"/>
      <c r="AP231" s="4"/>
      <c r="AQ231" s="95"/>
      <c r="AR231" s="90"/>
    </row>
    <row r="232" spans="1:44" s="8" customFormat="1" ht="23.25" customHeight="1" x14ac:dyDescent="0.25">
      <c r="A232" s="90"/>
      <c r="B232" s="91"/>
      <c r="C232" s="92"/>
      <c r="E232" s="92"/>
      <c r="F232" s="93"/>
      <c r="G232" s="93"/>
      <c r="H232" s="93"/>
      <c r="I232" s="92"/>
      <c r="J232" s="122"/>
      <c r="K232" s="122"/>
      <c r="L232" s="122"/>
      <c r="M232" s="122"/>
      <c r="N232" s="122"/>
      <c r="O232" s="122"/>
      <c r="P232" s="123"/>
      <c r="Q232" s="123"/>
      <c r="R232" s="122"/>
      <c r="S232" s="122"/>
      <c r="T232" s="93"/>
      <c r="U232" s="93"/>
      <c r="V232" s="93"/>
      <c r="W232" s="93"/>
      <c r="X232" s="93"/>
      <c r="Y232" s="93"/>
      <c r="Z232" s="93"/>
      <c r="AA232" s="93"/>
      <c r="AB232" s="93"/>
      <c r="AC232" s="93"/>
      <c r="AD232" s="93"/>
      <c r="AE232" s="93"/>
      <c r="AF232" s="93"/>
      <c r="AG232" s="93"/>
      <c r="AH232" s="93"/>
      <c r="AI232" s="93"/>
      <c r="AJ232" s="93"/>
      <c r="AK232" s="93"/>
      <c r="AL232" s="93"/>
      <c r="AM232" s="93"/>
      <c r="AN232" s="93"/>
      <c r="AO232" s="93"/>
      <c r="AP232" s="4"/>
      <c r="AQ232" s="95"/>
      <c r="AR232" s="90"/>
    </row>
    <row r="233" spans="1:44" s="8" customFormat="1" ht="23.25" customHeight="1" x14ac:dyDescent="0.25">
      <c r="A233" s="90"/>
      <c r="B233" s="91"/>
      <c r="C233" s="92"/>
      <c r="E233" s="92"/>
      <c r="F233" s="93"/>
      <c r="G233" s="93"/>
      <c r="H233" s="93"/>
      <c r="I233" s="92"/>
      <c r="J233" s="122"/>
      <c r="K233" s="122"/>
      <c r="L233" s="122"/>
      <c r="M233" s="122"/>
      <c r="N233" s="122"/>
      <c r="O233" s="122"/>
      <c r="P233" s="123"/>
      <c r="Q233" s="123"/>
      <c r="R233" s="122"/>
      <c r="S233" s="122"/>
      <c r="T233" s="93"/>
      <c r="U233" s="93"/>
      <c r="V233" s="93"/>
      <c r="W233" s="93"/>
      <c r="X233" s="93"/>
      <c r="Y233" s="93"/>
      <c r="Z233" s="93"/>
      <c r="AA233" s="93"/>
      <c r="AB233" s="93"/>
      <c r="AC233" s="93"/>
      <c r="AD233" s="93"/>
      <c r="AE233" s="93"/>
      <c r="AF233" s="93"/>
      <c r="AG233" s="93"/>
      <c r="AH233" s="93"/>
      <c r="AI233" s="93"/>
      <c r="AJ233" s="93"/>
      <c r="AK233" s="93"/>
      <c r="AL233" s="93"/>
      <c r="AM233" s="93"/>
      <c r="AN233" s="93"/>
      <c r="AO233" s="93"/>
      <c r="AP233" s="4"/>
      <c r="AQ233" s="95"/>
      <c r="AR233" s="90"/>
    </row>
    <row r="234" spans="1:44" s="8" customFormat="1" ht="23.25" customHeight="1" x14ac:dyDescent="0.25">
      <c r="A234" s="90"/>
      <c r="B234" s="91"/>
      <c r="C234" s="92"/>
      <c r="E234" s="92"/>
      <c r="F234" s="93"/>
      <c r="G234" s="93"/>
      <c r="H234" s="93"/>
      <c r="I234" s="92"/>
      <c r="J234" s="122"/>
      <c r="K234" s="122"/>
      <c r="L234" s="122"/>
      <c r="M234" s="122"/>
      <c r="N234" s="122"/>
      <c r="O234" s="122"/>
      <c r="P234" s="123"/>
      <c r="Q234" s="123"/>
      <c r="R234" s="122"/>
      <c r="S234" s="122"/>
      <c r="T234" s="93"/>
      <c r="U234" s="93"/>
      <c r="V234" s="93"/>
      <c r="W234" s="93"/>
      <c r="X234" s="93"/>
      <c r="Y234" s="93"/>
      <c r="Z234" s="93"/>
      <c r="AA234" s="93"/>
      <c r="AB234" s="93"/>
      <c r="AC234" s="93"/>
      <c r="AD234" s="93"/>
      <c r="AE234" s="93"/>
      <c r="AF234" s="93"/>
      <c r="AG234" s="93"/>
      <c r="AH234" s="93"/>
      <c r="AI234" s="93"/>
      <c r="AJ234" s="93"/>
      <c r="AK234" s="93"/>
      <c r="AL234" s="93"/>
      <c r="AM234" s="93"/>
      <c r="AN234" s="93"/>
      <c r="AO234" s="93"/>
      <c r="AP234" s="4"/>
      <c r="AQ234" s="95"/>
      <c r="AR234" s="90"/>
    </row>
    <row r="235" spans="1:44" s="8" customFormat="1" ht="23.25" customHeight="1" x14ac:dyDescent="0.25">
      <c r="A235" s="90"/>
      <c r="B235" s="91"/>
      <c r="C235" s="92"/>
      <c r="E235" s="92"/>
      <c r="F235" s="93"/>
      <c r="G235" s="93"/>
      <c r="H235" s="93"/>
      <c r="I235" s="92"/>
      <c r="J235" s="122"/>
      <c r="K235" s="122"/>
      <c r="L235" s="122"/>
      <c r="M235" s="122"/>
      <c r="N235" s="122"/>
      <c r="O235" s="122"/>
      <c r="P235" s="123"/>
      <c r="Q235" s="123"/>
      <c r="R235" s="122"/>
      <c r="S235" s="122"/>
      <c r="T235" s="93"/>
      <c r="U235" s="93"/>
      <c r="V235" s="93"/>
      <c r="W235" s="93"/>
      <c r="X235" s="93"/>
      <c r="Y235" s="93"/>
      <c r="Z235" s="93"/>
      <c r="AA235" s="93"/>
      <c r="AB235" s="93"/>
      <c r="AC235" s="93"/>
      <c r="AD235" s="93"/>
      <c r="AE235" s="93"/>
      <c r="AF235" s="93"/>
      <c r="AG235" s="93"/>
      <c r="AH235" s="93"/>
      <c r="AI235" s="93"/>
      <c r="AJ235" s="93"/>
      <c r="AK235" s="93"/>
      <c r="AL235" s="93"/>
      <c r="AM235" s="93"/>
      <c r="AN235" s="93"/>
      <c r="AO235" s="93"/>
      <c r="AP235" s="4"/>
      <c r="AQ235" s="95"/>
      <c r="AR235" s="90"/>
    </row>
    <row r="236" spans="1:44" s="8" customFormat="1" ht="23.25" customHeight="1" x14ac:dyDescent="0.25">
      <c r="A236" s="90"/>
      <c r="B236" s="91"/>
      <c r="C236" s="92"/>
      <c r="E236" s="92"/>
      <c r="F236" s="93"/>
      <c r="G236" s="93"/>
      <c r="H236" s="93"/>
      <c r="I236" s="92"/>
      <c r="J236" s="122"/>
      <c r="K236" s="122"/>
      <c r="L236" s="122"/>
      <c r="M236" s="122"/>
      <c r="N236" s="122"/>
      <c r="O236" s="122"/>
      <c r="P236" s="123"/>
      <c r="Q236" s="123"/>
      <c r="R236" s="122"/>
      <c r="S236" s="122"/>
      <c r="T236" s="93"/>
      <c r="U236" s="93"/>
      <c r="V236" s="93"/>
      <c r="W236" s="93"/>
      <c r="X236" s="93"/>
      <c r="Y236" s="93"/>
      <c r="Z236" s="93"/>
      <c r="AA236" s="93"/>
      <c r="AB236" s="93"/>
      <c r="AC236" s="93"/>
      <c r="AD236" s="93"/>
      <c r="AE236" s="93"/>
      <c r="AF236" s="93"/>
      <c r="AG236" s="93"/>
      <c r="AH236" s="93"/>
      <c r="AI236" s="93"/>
      <c r="AJ236" s="93"/>
      <c r="AK236" s="93"/>
      <c r="AL236" s="93"/>
      <c r="AM236" s="93"/>
      <c r="AN236" s="93"/>
      <c r="AO236" s="93"/>
      <c r="AP236" s="4"/>
      <c r="AQ236" s="95"/>
      <c r="AR236" s="90"/>
    </row>
    <row r="237" spans="1:44" s="8" customFormat="1" ht="23.25" customHeight="1" x14ac:dyDescent="0.25">
      <c r="A237" s="90"/>
      <c r="B237" s="91"/>
      <c r="C237" s="92"/>
      <c r="E237" s="92"/>
      <c r="F237" s="93"/>
      <c r="G237" s="93"/>
      <c r="H237" s="93"/>
      <c r="I237" s="92"/>
      <c r="J237" s="122"/>
      <c r="K237" s="122"/>
      <c r="L237" s="122"/>
      <c r="M237" s="122"/>
      <c r="N237" s="122"/>
      <c r="O237" s="122"/>
      <c r="P237" s="123"/>
      <c r="Q237" s="123"/>
      <c r="R237" s="122"/>
      <c r="S237" s="122"/>
      <c r="T237" s="93"/>
      <c r="U237" s="93"/>
      <c r="V237" s="93"/>
      <c r="W237" s="93"/>
      <c r="X237" s="93"/>
      <c r="Y237" s="93"/>
      <c r="Z237" s="93"/>
      <c r="AA237" s="93"/>
      <c r="AB237" s="93"/>
      <c r="AC237" s="93"/>
      <c r="AD237" s="93"/>
      <c r="AE237" s="93"/>
      <c r="AF237" s="93"/>
      <c r="AG237" s="93"/>
      <c r="AH237" s="93"/>
      <c r="AI237" s="93"/>
      <c r="AJ237" s="93"/>
      <c r="AK237" s="93"/>
      <c r="AL237" s="93"/>
      <c r="AM237" s="93"/>
      <c r="AN237" s="93"/>
      <c r="AO237" s="93"/>
      <c r="AP237" s="4"/>
      <c r="AQ237" s="95"/>
      <c r="AR237" s="90"/>
    </row>
    <row r="238" spans="1:44" s="8" customFormat="1" ht="23.25" customHeight="1" x14ac:dyDescent="0.25">
      <c r="A238" s="90"/>
      <c r="B238" s="91"/>
      <c r="C238" s="92"/>
      <c r="E238" s="92"/>
      <c r="F238" s="93"/>
      <c r="G238" s="93"/>
      <c r="H238" s="93"/>
      <c r="I238" s="92"/>
      <c r="J238" s="122"/>
      <c r="K238" s="122"/>
      <c r="L238" s="122"/>
      <c r="M238" s="122"/>
      <c r="N238" s="122"/>
      <c r="O238" s="122"/>
      <c r="P238" s="123"/>
      <c r="Q238" s="123"/>
      <c r="R238" s="122"/>
      <c r="S238" s="122"/>
      <c r="T238" s="93"/>
      <c r="U238" s="93"/>
      <c r="V238" s="93"/>
      <c r="W238" s="93"/>
      <c r="X238" s="93"/>
      <c r="Y238" s="93"/>
      <c r="Z238" s="93"/>
      <c r="AA238" s="93"/>
      <c r="AB238" s="93"/>
      <c r="AC238" s="93"/>
      <c r="AD238" s="93"/>
      <c r="AE238" s="93"/>
      <c r="AF238" s="93"/>
      <c r="AG238" s="93"/>
      <c r="AH238" s="93"/>
      <c r="AI238" s="93"/>
      <c r="AJ238" s="93"/>
      <c r="AK238" s="93"/>
      <c r="AL238" s="93"/>
      <c r="AM238" s="93"/>
      <c r="AN238" s="93"/>
      <c r="AO238" s="93"/>
      <c r="AP238" s="4"/>
      <c r="AQ238" s="95"/>
      <c r="AR238" s="90"/>
    </row>
    <row r="239" spans="1:44" s="8" customFormat="1" ht="23.25" customHeight="1" x14ac:dyDescent="0.25">
      <c r="A239" s="90"/>
      <c r="B239" s="91"/>
      <c r="C239" s="92"/>
      <c r="E239" s="92"/>
      <c r="F239" s="93"/>
      <c r="G239" s="93"/>
      <c r="H239" s="93"/>
      <c r="I239" s="92"/>
      <c r="J239" s="122"/>
      <c r="K239" s="122"/>
      <c r="L239" s="122"/>
      <c r="M239" s="122"/>
      <c r="N239" s="122"/>
      <c r="O239" s="122"/>
      <c r="P239" s="123"/>
      <c r="Q239" s="123"/>
      <c r="R239" s="122"/>
      <c r="S239" s="122"/>
      <c r="T239" s="93"/>
      <c r="U239" s="93"/>
      <c r="V239" s="93"/>
      <c r="W239" s="93"/>
      <c r="X239" s="93"/>
      <c r="Y239" s="93"/>
      <c r="Z239" s="93"/>
      <c r="AA239" s="93"/>
      <c r="AB239" s="93"/>
      <c r="AC239" s="93"/>
      <c r="AD239" s="93"/>
      <c r="AE239" s="93"/>
      <c r="AF239" s="93"/>
      <c r="AG239" s="93"/>
      <c r="AH239" s="93"/>
      <c r="AI239" s="93"/>
      <c r="AJ239" s="93"/>
      <c r="AK239" s="93"/>
      <c r="AL239" s="93"/>
      <c r="AM239" s="93"/>
      <c r="AN239" s="93"/>
      <c r="AO239" s="93"/>
      <c r="AP239" s="4"/>
      <c r="AQ239" s="95"/>
      <c r="AR239" s="90"/>
    </row>
    <row r="240" spans="1:44" s="8" customFormat="1" ht="23.25" customHeight="1" x14ac:dyDescent="0.25">
      <c r="A240" s="90"/>
      <c r="B240" s="91"/>
      <c r="C240" s="92"/>
      <c r="E240" s="92"/>
      <c r="F240" s="93"/>
      <c r="G240" s="93"/>
      <c r="H240" s="93"/>
      <c r="I240" s="92"/>
      <c r="J240" s="122"/>
      <c r="K240" s="122"/>
      <c r="L240" s="122"/>
      <c r="M240" s="122"/>
      <c r="N240" s="122"/>
      <c r="O240" s="122"/>
      <c r="P240" s="123"/>
      <c r="Q240" s="123"/>
      <c r="R240" s="122"/>
      <c r="S240" s="122"/>
      <c r="T240" s="93"/>
      <c r="U240" s="93"/>
      <c r="V240" s="93"/>
      <c r="W240" s="93"/>
      <c r="X240" s="93"/>
      <c r="Y240" s="93"/>
      <c r="Z240" s="93"/>
      <c r="AA240" s="93"/>
      <c r="AB240" s="93"/>
      <c r="AC240" s="93"/>
      <c r="AD240" s="93"/>
      <c r="AE240" s="93"/>
      <c r="AF240" s="93"/>
      <c r="AG240" s="93"/>
      <c r="AH240" s="93"/>
      <c r="AI240" s="93"/>
      <c r="AJ240" s="93"/>
      <c r="AK240" s="93"/>
      <c r="AL240" s="93"/>
      <c r="AM240" s="93"/>
      <c r="AN240" s="93"/>
      <c r="AO240" s="93"/>
      <c r="AP240" s="4"/>
      <c r="AQ240" s="95"/>
      <c r="AR240" s="90"/>
    </row>
    <row r="241" spans="1:44" s="8" customFormat="1" ht="23.25" customHeight="1" x14ac:dyDescent="0.25">
      <c r="A241" s="90"/>
      <c r="B241" s="91"/>
      <c r="C241" s="92"/>
      <c r="E241" s="92"/>
      <c r="F241" s="93"/>
      <c r="G241" s="93"/>
      <c r="H241" s="93"/>
      <c r="I241" s="92"/>
      <c r="J241" s="122"/>
      <c r="K241" s="122"/>
      <c r="L241" s="122"/>
      <c r="M241" s="122"/>
      <c r="N241" s="122"/>
      <c r="O241" s="122"/>
      <c r="P241" s="123"/>
      <c r="Q241" s="123"/>
      <c r="R241" s="122"/>
      <c r="S241" s="122"/>
      <c r="T241" s="93"/>
      <c r="U241" s="93"/>
      <c r="V241" s="93"/>
      <c r="W241" s="93"/>
      <c r="X241" s="93"/>
      <c r="Y241" s="93"/>
      <c r="Z241" s="93"/>
      <c r="AA241" s="93"/>
      <c r="AB241" s="93"/>
      <c r="AC241" s="93"/>
      <c r="AD241" s="93"/>
      <c r="AE241" s="93"/>
      <c r="AF241" s="93"/>
      <c r="AG241" s="93"/>
      <c r="AH241" s="93"/>
      <c r="AI241" s="93"/>
      <c r="AJ241" s="93"/>
      <c r="AK241" s="93"/>
      <c r="AL241" s="93"/>
      <c r="AM241" s="93"/>
      <c r="AN241" s="93"/>
      <c r="AO241" s="93"/>
      <c r="AP241" s="4"/>
      <c r="AQ241" s="95"/>
      <c r="AR241" s="90"/>
    </row>
    <row r="242" spans="1:44" s="8" customFormat="1" ht="23.25" customHeight="1" x14ac:dyDescent="0.25">
      <c r="A242" s="90"/>
      <c r="B242" s="91"/>
      <c r="C242" s="92"/>
      <c r="E242" s="92"/>
      <c r="F242" s="93"/>
      <c r="G242" s="93"/>
      <c r="H242" s="93"/>
      <c r="I242" s="92"/>
      <c r="J242" s="122"/>
      <c r="K242" s="122"/>
      <c r="L242" s="122"/>
      <c r="M242" s="122"/>
      <c r="N242" s="122"/>
      <c r="O242" s="122"/>
      <c r="P242" s="123"/>
      <c r="Q242" s="123"/>
      <c r="R242" s="122"/>
      <c r="S242" s="122"/>
      <c r="T242" s="93"/>
      <c r="U242" s="93"/>
      <c r="V242" s="93"/>
      <c r="W242" s="93"/>
      <c r="X242" s="93"/>
      <c r="Y242" s="93"/>
      <c r="Z242" s="93"/>
      <c r="AA242" s="93"/>
      <c r="AB242" s="93"/>
      <c r="AC242" s="93"/>
      <c r="AD242" s="93"/>
      <c r="AE242" s="93"/>
      <c r="AF242" s="93"/>
      <c r="AG242" s="93"/>
      <c r="AH242" s="93"/>
      <c r="AI242" s="93"/>
      <c r="AJ242" s="93"/>
      <c r="AK242" s="93"/>
      <c r="AL242" s="93"/>
      <c r="AM242" s="93"/>
      <c r="AN242" s="93"/>
      <c r="AO242" s="93"/>
      <c r="AP242" s="4"/>
      <c r="AQ242" s="95"/>
      <c r="AR242" s="90"/>
    </row>
    <row r="243" spans="1:44" s="8" customFormat="1" ht="23.25" customHeight="1" x14ac:dyDescent="0.25">
      <c r="A243" s="90"/>
      <c r="B243" s="91"/>
      <c r="C243" s="92"/>
      <c r="E243" s="92"/>
      <c r="F243" s="93"/>
      <c r="G243" s="93"/>
      <c r="H243" s="93"/>
      <c r="I243" s="92"/>
      <c r="J243" s="122"/>
      <c r="K243" s="122"/>
      <c r="L243" s="122"/>
      <c r="M243" s="122"/>
      <c r="N243" s="122"/>
      <c r="O243" s="122"/>
      <c r="P243" s="123"/>
      <c r="Q243" s="123"/>
      <c r="R243" s="122"/>
      <c r="S243" s="122"/>
      <c r="T243" s="93"/>
      <c r="U243" s="93"/>
      <c r="V243" s="93"/>
      <c r="W243" s="93"/>
      <c r="X243" s="93"/>
      <c r="Y243" s="93"/>
      <c r="Z243" s="93"/>
      <c r="AA243" s="93"/>
      <c r="AB243" s="93"/>
      <c r="AC243" s="93"/>
      <c r="AD243" s="93"/>
      <c r="AE243" s="93"/>
      <c r="AF243" s="93"/>
      <c r="AG243" s="93"/>
      <c r="AH243" s="93"/>
      <c r="AI243" s="93"/>
      <c r="AJ243" s="93"/>
      <c r="AK243" s="93"/>
      <c r="AL243" s="93"/>
      <c r="AM243" s="93"/>
      <c r="AN243" s="93"/>
      <c r="AO243" s="93"/>
      <c r="AP243" s="4"/>
      <c r="AQ243" s="95"/>
      <c r="AR243" s="90"/>
    </row>
    <row r="244" spans="1:44" s="8" customFormat="1" ht="23.25" customHeight="1" x14ac:dyDescent="0.25">
      <c r="A244" s="90"/>
      <c r="B244" s="91"/>
      <c r="C244" s="92"/>
      <c r="E244" s="92"/>
      <c r="F244" s="93"/>
      <c r="G244" s="93"/>
      <c r="H244" s="93"/>
      <c r="I244" s="92"/>
      <c r="J244" s="122"/>
      <c r="K244" s="122"/>
      <c r="L244" s="122"/>
      <c r="M244" s="122"/>
      <c r="N244" s="122"/>
      <c r="O244" s="122"/>
      <c r="P244" s="123"/>
      <c r="Q244" s="123"/>
      <c r="R244" s="122"/>
      <c r="S244" s="122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4"/>
      <c r="AQ244" s="95"/>
      <c r="AR244" s="90"/>
    </row>
    <row r="245" spans="1:44" s="8" customFormat="1" ht="23.25" customHeight="1" x14ac:dyDescent="0.25">
      <c r="A245" s="90"/>
      <c r="B245" s="91"/>
      <c r="C245" s="92"/>
      <c r="E245" s="92"/>
      <c r="F245" s="93"/>
      <c r="G245" s="93"/>
      <c r="H245" s="93"/>
      <c r="I245" s="92"/>
      <c r="J245" s="122"/>
      <c r="K245" s="122"/>
      <c r="L245" s="122"/>
      <c r="M245" s="122"/>
      <c r="N245" s="122"/>
      <c r="O245" s="122"/>
      <c r="P245" s="123"/>
      <c r="Q245" s="123"/>
      <c r="R245" s="122"/>
      <c r="S245" s="122"/>
      <c r="T245" s="93"/>
      <c r="U245" s="93"/>
      <c r="V245" s="93"/>
      <c r="W245" s="93"/>
      <c r="X245" s="93"/>
      <c r="Y245" s="93"/>
      <c r="Z245" s="93"/>
      <c r="AA245" s="93"/>
      <c r="AB245" s="93"/>
      <c r="AC245" s="93"/>
      <c r="AD245" s="93"/>
      <c r="AE245" s="93"/>
      <c r="AF245" s="93"/>
      <c r="AG245" s="93"/>
      <c r="AH245" s="93"/>
      <c r="AI245" s="93"/>
      <c r="AJ245" s="93"/>
      <c r="AK245" s="93"/>
      <c r="AL245" s="93"/>
      <c r="AM245" s="93"/>
      <c r="AN245" s="93"/>
      <c r="AO245" s="93"/>
      <c r="AP245" s="4"/>
      <c r="AQ245" s="95"/>
      <c r="AR245" s="90"/>
    </row>
    <row r="246" spans="1:44" s="8" customFormat="1" ht="23.25" customHeight="1" x14ac:dyDescent="0.25">
      <c r="A246" s="90"/>
      <c r="B246" s="91"/>
      <c r="C246" s="92"/>
      <c r="E246" s="92"/>
      <c r="F246" s="93"/>
      <c r="G246" s="93"/>
      <c r="H246" s="93"/>
      <c r="I246" s="92"/>
      <c r="J246" s="122"/>
      <c r="K246" s="122"/>
      <c r="L246" s="122"/>
      <c r="M246" s="122"/>
      <c r="N246" s="122"/>
      <c r="O246" s="122"/>
      <c r="P246" s="123"/>
      <c r="Q246" s="123"/>
      <c r="R246" s="122"/>
      <c r="S246" s="122"/>
      <c r="T246" s="93"/>
      <c r="U246" s="93"/>
      <c r="V246" s="93"/>
      <c r="W246" s="93"/>
      <c r="X246" s="93"/>
      <c r="Y246" s="93"/>
      <c r="Z246" s="93"/>
      <c r="AA246" s="93"/>
      <c r="AB246" s="93"/>
      <c r="AC246" s="93"/>
      <c r="AD246" s="93"/>
      <c r="AE246" s="93"/>
      <c r="AF246" s="93"/>
      <c r="AG246" s="93"/>
      <c r="AH246" s="93"/>
      <c r="AI246" s="93"/>
      <c r="AJ246" s="93"/>
      <c r="AK246" s="93"/>
      <c r="AL246" s="93"/>
      <c r="AM246" s="93"/>
      <c r="AN246" s="93"/>
      <c r="AO246" s="93"/>
      <c r="AP246" s="4"/>
      <c r="AQ246" s="95"/>
      <c r="AR246" s="90"/>
    </row>
    <row r="247" spans="1:44" s="8" customFormat="1" ht="23.25" customHeight="1" x14ac:dyDescent="0.25">
      <c r="A247" s="90"/>
      <c r="B247" s="91"/>
      <c r="C247" s="92"/>
      <c r="E247" s="92"/>
      <c r="F247" s="93"/>
      <c r="G247" s="93"/>
      <c r="H247" s="93"/>
      <c r="I247" s="92"/>
      <c r="J247" s="122"/>
      <c r="K247" s="122"/>
      <c r="L247" s="122"/>
      <c r="M247" s="122"/>
      <c r="N247" s="122"/>
      <c r="O247" s="122"/>
      <c r="P247" s="123"/>
      <c r="Q247" s="123"/>
      <c r="R247" s="122"/>
      <c r="S247" s="122"/>
      <c r="T247" s="93"/>
      <c r="U247" s="93"/>
      <c r="V247" s="93"/>
      <c r="W247" s="93"/>
      <c r="X247" s="93"/>
      <c r="Y247" s="93"/>
      <c r="Z247" s="93"/>
      <c r="AA247" s="93"/>
      <c r="AB247" s="93"/>
      <c r="AC247" s="93"/>
      <c r="AD247" s="93"/>
      <c r="AE247" s="93"/>
      <c r="AF247" s="93"/>
      <c r="AG247" s="93"/>
      <c r="AH247" s="93"/>
      <c r="AI247" s="93"/>
      <c r="AJ247" s="93"/>
      <c r="AK247" s="93"/>
      <c r="AL247" s="93"/>
      <c r="AM247" s="93"/>
      <c r="AN247" s="93"/>
      <c r="AO247" s="93"/>
      <c r="AP247" s="4"/>
      <c r="AQ247" s="95"/>
      <c r="AR247" s="90"/>
    </row>
    <row r="248" spans="1:44" s="8" customFormat="1" ht="23.25" customHeight="1" x14ac:dyDescent="0.25">
      <c r="A248" s="90"/>
      <c r="B248" s="91"/>
      <c r="C248" s="92"/>
      <c r="E248" s="92"/>
      <c r="F248" s="93"/>
      <c r="G248" s="93"/>
      <c r="H248" s="93"/>
      <c r="I248" s="92"/>
      <c r="J248" s="122"/>
      <c r="K248" s="122"/>
      <c r="L248" s="122"/>
      <c r="M248" s="122"/>
      <c r="N248" s="122"/>
      <c r="O248" s="122"/>
      <c r="P248" s="123"/>
      <c r="Q248" s="123"/>
      <c r="R248" s="122"/>
      <c r="S248" s="122"/>
      <c r="T248" s="93"/>
      <c r="U248" s="93"/>
      <c r="V248" s="93"/>
      <c r="W248" s="93"/>
      <c r="X248" s="93"/>
      <c r="Y248" s="93"/>
      <c r="Z248" s="93"/>
      <c r="AA248" s="93"/>
      <c r="AB248" s="93"/>
      <c r="AC248" s="93"/>
      <c r="AD248" s="93"/>
      <c r="AE248" s="93"/>
      <c r="AF248" s="93"/>
      <c r="AG248" s="93"/>
      <c r="AH248" s="93"/>
      <c r="AI248" s="93"/>
      <c r="AJ248" s="93"/>
      <c r="AK248" s="93"/>
      <c r="AL248" s="93"/>
      <c r="AM248" s="93"/>
      <c r="AN248" s="93"/>
      <c r="AO248" s="93"/>
      <c r="AP248" s="4"/>
      <c r="AQ248" s="95"/>
      <c r="AR248" s="90"/>
    </row>
    <row r="249" spans="1:44" s="8" customFormat="1" ht="23.25" customHeight="1" x14ac:dyDescent="0.25">
      <c r="A249" s="90"/>
      <c r="B249" s="91"/>
      <c r="C249" s="92"/>
      <c r="E249" s="92"/>
      <c r="F249" s="93"/>
      <c r="G249" s="93"/>
      <c r="H249" s="93"/>
      <c r="I249" s="92"/>
      <c r="J249" s="122"/>
      <c r="K249" s="122"/>
      <c r="L249" s="122"/>
      <c r="M249" s="122"/>
      <c r="N249" s="122"/>
      <c r="O249" s="122"/>
      <c r="P249" s="123"/>
      <c r="Q249" s="123"/>
      <c r="R249" s="122"/>
      <c r="S249" s="122"/>
      <c r="T249" s="93"/>
      <c r="U249" s="93"/>
      <c r="V249" s="93"/>
      <c r="W249" s="93"/>
      <c r="X249" s="93"/>
      <c r="Y249" s="93"/>
      <c r="Z249" s="93"/>
      <c r="AA249" s="93"/>
      <c r="AB249" s="93"/>
      <c r="AC249" s="93"/>
      <c r="AD249" s="93"/>
      <c r="AE249" s="93"/>
      <c r="AF249" s="93"/>
      <c r="AG249" s="93"/>
      <c r="AH249" s="93"/>
      <c r="AI249" s="93"/>
      <c r="AJ249" s="93"/>
      <c r="AK249" s="93"/>
      <c r="AL249" s="93"/>
      <c r="AM249" s="93"/>
      <c r="AN249" s="93"/>
      <c r="AO249" s="93"/>
      <c r="AP249" s="4"/>
      <c r="AQ249" s="95"/>
      <c r="AR249" s="90"/>
    </row>
    <row r="250" spans="1:44" s="8" customFormat="1" ht="23.25" customHeight="1" x14ac:dyDescent="0.25">
      <c r="A250" s="90"/>
      <c r="B250" s="91"/>
      <c r="C250" s="92"/>
      <c r="E250" s="92"/>
      <c r="F250" s="93"/>
      <c r="G250" s="93"/>
      <c r="H250" s="93"/>
      <c r="I250" s="92"/>
      <c r="J250" s="122"/>
      <c r="K250" s="122"/>
      <c r="L250" s="122"/>
      <c r="M250" s="122"/>
      <c r="N250" s="122"/>
      <c r="O250" s="122"/>
      <c r="P250" s="123"/>
      <c r="Q250" s="123"/>
      <c r="R250" s="122"/>
      <c r="S250" s="122"/>
      <c r="T250" s="93"/>
      <c r="U250" s="93"/>
      <c r="V250" s="93"/>
      <c r="W250" s="93"/>
      <c r="X250" s="93"/>
      <c r="Y250" s="93"/>
      <c r="Z250" s="93"/>
      <c r="AA250" s="93"/>
      <c r="AB250" s="93"/>
      <c r="AC250" s="93"/>
      <c r="AD250" s="93"/>
      <c r="AE250" s="93"/>
      <c r="AF250" s="93"/>
      <c r="AG250" s="93"/>
      <c r="AH250" s="93"/>
      <c r="AI250" s="93"/>
      <c r="AJ250" s="93"/>
      <c r="AK250" s="93"/>
      <c r="AL250" s="93"/>
      <c r="AM250" s="93"/>
      <c r="AN250" s="93"/>
      <c r="AO250" s="93"/>
      <c r="AP250" s="4"/>
      <c r="AQ250" s="95"/>
      <c r="AR250" s="90"/>
    </row>
    <row r="251" spans="1:44" s="8" customFormat="1" ht="23.25" customHeight="1" x14ac:dyDescent="0.25">
      <c r="A251" s="90"/>
      <c r="B251" s="91"/>
      <c r="C251" s="92"/>
      <c r="E251" s="92"/>
      <c r="F251" s="93"/>
      <c r="G251" s="93"/>
      <c r="H251" s="93"/>
      <c r="I251" s="92"/>
      <c r="J251" s="122"/>
      <c r="K251" s="122"/>
      <c r="L251" s="122"/>
      <c r="M251" s="122"/>
      <c r="N251" s="122"/>
      <c r="O251" s="122"/>
      <c r="P251" s="123"/>
      <c r="Q251" s="123"/>
      <c r="R251" s="122"/>
      <c r="S251" s="122"/>
      <c r="T251" s="93"/>
      <c r="U251" s="93"/>
      <c r="V251" s="93"/>
      <c r="W251" s="93"/>
      <c r="X251" s="93"/>
      <c r="Y251" s="93"/>
      <c r="Z251" s="93"/>
      <c r="AA251" s="93"/>
      <c r="AB251" s="93"/>
      <c r="AC251" s="93"/>
      <c r="AD251" s="93"/>
      <c r="AE251" s="93"/>
      <c r="AF251" s="93"/>
      <c r="AG251" s="93"/>
      <c r="AH251" s="93"/>
      <c r="AI251" s="93"/>
      <c r="AJ251" s="93"/>
      <c r="AK251" s="93"/>
      <c r="AL251" s="93"/>
      <c r="AM251" s="93"/>
      <c r="AN251" s="93"/>
      <c r="AO251" s="93"/>
      <c r="AP251" s="4"/>
      <c r="AQ251" s="95"/>
      <c r="AR251" s="90"/>
    </row>
    <row r="252" spans="1:44" s="8" customFormat="1" ht="23.25" customHeight="1" x14ac:dyDescent="0.25">
      <c r="A252" s="90"/>
      <c r="B252" s="91"/>
      <c r="C252" s="92"/>
      <c r="E252" s="92"/>
      <c r="F252" s="93"/>
      <c r="G252" s="93"/>
      <c r="H252" s="93"/>
      <c r="I252" s="92"/>
      <c r="J252" s="122"/>
      <c r="K252" s="122"/>
      <c r="L252" s="122"/>
      <c r="M252" s="122"/>
      <c r="N252" s="122"/>
      <c r="O252" s="122"/>
      <c r="P252" s="123"/>
      <c r="Q252" s="123"/>
      <c r="R252" s="122"/>
      <c r="S252" s="122"/>
      <c r="T252" s="93"/>
      <c r="U252" s="93"/>
      <c r="V252" s="93"/>
      <c r="W252" s="93"/>
      <c r="X252" s="93"/>
      <c r="Y252" s="93"/>
      <c r="Z252" s="93"/>
      <c r="AA252" s="93"/>
      <c r="AB252" s="93"/>
      <c r="AC252" s="93"/>
      <c r="AD252" s="93"/>
      <c r="AE252" s="93"/>
      <c r="AF252" s="93"/>
      <c r="AG252" s="93"/>
      <c r="AH252" s="93"/>
      <c r="AI252" s="93"/>
      <c r="AJ252" s="93"/>
      <c r="AK252" s="93"/>
      <c r="AL252" s="93"/>
      <c r="AM252" s="93"/>
      <c r="AN252" s="93"/>
      <c r="AO252" s="93"/>
      <c r="AP252" s="4"/>
      <c r="AQ252" s="95"/>
      <c r="AR252" s="90"/>
    </row>
    <row r="253" spans="1:44" s="8" customFormat="1" ht="23.25" customHeight="1" x14ac:dyDescent="0.25">
      <c r="A253" s="90"/>
      <c r="B253" s="91"/>
      <c r="C253" s="92"/>
      <c r="E253" s="92"/>
      <c r="F253" s="93"/>
      <c r="G253" s="93"/>
      <c r="H253" s="93"/>
      <c r="I253" s="92"/>
      <c r="J253" s="122"/>
      <c r="K253" s="122"/>
      <c r="L253" s="122"/>
      <c r="M253" s="122"/>
      <c r="N253" s="122"/>
      <c r="O253" s="122"/>
      <c r="P253" s="123"/>
      <c r="Q253" s="123"/>
      <c r="R253" s="122"/>
      <c r="S253" s="122"/>
      <c r="T253" s="93"/>
      <c r="U253" s="93"/>
      <c r="V253" s="93"/>
      <c r="W253" s="93"/>
      <c r="X253" s="93"/>
      <c r="Y253" s="93"/>
      <c r="Z253" s="93"/>
      <c r="AA253" s="93"/>
      <c r="AB253" s="93"/>
      <c r="AC253" s="93"/>
      <c r="AD253" s="93"/>
      <c r="AE253" s="93"/>
      <c r="AF253" s="93"/>
      <c r="AG253" s="93"/>
      <c r="AH253" s="93"/>
      <c r="AI253" s="93"/>
      <c r="AJ253" s="93"/>
      <c r="AK253" s="93"/>
      <c r="AL253" s="93"/>
      <c r="AM253" s="93"/>
      <c r="AN253" s="93"/>
      <c r="AO253" s="93"/>
      <c r="AP253" s="4"/>
      <c r="AQ253" s="95"/>
      <c r="AR253" s="90"/>
    </row>
    <row r="254" spans="1:44" s="8" customFormat="1" ht="23.25" customHeight="1" x14ac:dyDescent="0.25">
      <c r="A254" s="90"/>
      <c r="B254" s="91"/>
      <c r="C254" s="92"/>
      <c r="E254" s="92"/>
      <c r="F254" s="93"/>
      <c r="G254" s="93"/>
      <c r="H254" s="93"/>
      <c r="I254" s="92"/>
      <c r="J254" s="122"/>
      <c r="K254" s="122"/>
      <c r="L254" s="122"/>
      <c r="M254" s="122"/>
      <c r="N254" s="122"/>
      <c r="O254" s="122"/>
      <c r="P254" s="123"/>
      <c r="Q254" s="123"/>
      <c r="R254" s="122"/>
      <c r="S254" s="122"/>
      <c r="T254" s="93"/>
      <c r="U254" s="93"/>
      <c r="V254" s="93"/>
      <c r="W254" s="93"/>
      <c r="X254" s="93"/>
      <c r="Y254" s="93"/>
      <c r="Z254" s="93"/>
      <c r="AA254" s="93"/>
      <c r="AB254" s="93"/>
      <c r="AC254" s="93"/>
      <c r="AD254" s="93"/>
      <c r="AE254" s="93"/>
      <c r="AF254" s="93"/>
      <c r="AG254" s="93"/>
      <c r="AH254" s="93"/>
      <c r="AI254" s="93"/>
      <c r="AJ254" s="93"/>
      <c r="AK254" s="93"/>
      <c r="AL254" s="93"/>
      <c r="AM254" s="93"/>
      <c r="AN254" s="93"/>
      <c r="AO254" s="93"/>
      <c r="AP254" s="4"/>
      <c r="AQ254" s="95"/>
      <c r="AR254" s="90"/>
    </row>
    <row r="255" spans="1:44" s="8" customFormat="1" ht="23.25" customHeight="1" x14ac:dyDescent="0.25">
      <c r="A255" s="90"/>
      <c r="B255" s="91"/>
      <c r="C255" s="92"/>
      <c r="E255" s="92"/>
      <c r="F255" s="93"/>
      <c r="G255" s="93"/>
      <c r="H255" s="93"/>
      <c r="I255" s="92"/>
      <c r="J255" s="122"/>
      <c r="K255" s="122"/>
      <c r="L255" s="122"/>
      <c r="M255" s="122"/>
      <c r="N255" s="122"/>
      <c r="O255" s="122"/>
      <c r="P255" s="123"/>
      <c r="Q255" s="123"/>
      <c r="R255" s="122"/>
      <c r="S255" s="122"/>
      <c r="T255" s="93"/>
      <c r="U255" s="93"/>
      <c r="V255" s="93"/>
      <c r="W255" s="93"/>
      <c r="X255" s="93"/>
      <c r="Y255" s="93"/>
      <c r="Z255" s="93"/>
      <c r="AA255" s="93"/>
      <c r="AB255" s="93"/>
      <c r="AC255" s="93"/>
      <c r="AD255" s="93"/>
      <c r="AE255" s="93"/>
      <c r="AF255" s="93"/>
      <c r="AG255" s="93"/>
      <c r="AH255" s="93"/>
      <c r="AI255" s="93"/>
      <c r="AJ255" s="93"/>
      <c r="AK255" s="93"/>
      <c r="AL255" s="93"/>
      <c r="AM255" s="93"/>
      <c r="AN255" s="93"/>
      <c r="AO255" s="93"/>
      <c r="AP255" s="4"/>
      <c r="AQ255" s="95"/>
      <c r="AR255" s="90"/>
    </row>
    <row r="256" spans="1:44" s="8" customFormat="1" ht="23.25" customHeight="1" x14ac:dyDescent="0.25">
      <c r="A256" s="90"/>
      <c r="B256" s="91"/>
      <c r="C256" s="92"/>
      <c r="E256" s="92"/>
      <c r="F256" s="93"/>
      <c r="G256" s="93"/>
      <c r="H256" s="93"/>
      <c r="I256" s="92"/>
      <c r="J256" s="122"/>
      <c r="K256" s="122"/>
      <c r="L256" s="122"/>
      <c r="M256" s="122"/>
      <c r="N256" s="122"/>
      <c r="O256" s="122"/>
      <c r="P256" s="123"/>
      <c r="Q256" s="123"/>
      <c r="R256" s="122"/>
      <c r="S256" s="122"/>
      <c r="T256" s="93"/>
      <c r="U256" s="93"/>
      <c r="V256" s="93"/>
      <c r="W256" s="93"/>
      <c r="X256" s="93"/>
      <c r="Y256" s="93"/>
      <c r="Z256" s="93"/>
      <c r="AA256" s="93"/>
      <c r="AB256" s="93"/>
      <c r="AC256" s="93"/>
      <c r="AD256" s="93"/>
      <c r="AE256" s="93"/>
      <c r="AF256" s="93"/>
      <c r="AG256" s="93"/>
      <c r="AH256" s="93"/>
      <c r="AI256" s="93"/>
      <c r="AJ256" s="93"/>
      <c r="AK256" s="93"/>
      <c r="AL256" s="93"/>
      <c r="AM256" s="93"/>
      <c r="AN256" s="93"/>
      <c r="AO256" s="93"/>
      <c r="AP256" s="4"/>
      <c r="AQ256" s="95"/>
      <c r="AR256" s="90"/>
    </row>
    <row r="257" spans="1:44" s="8" customFormat="1" ht="23.25" customHeight="1" x14ac:dyDescent="0.25">
      <c r="A257" s="90"/>
      <c r="B257" s="91"/>
      <c r="C257" s="92"/>
      <c r="E257" s="92"/>
      <c r="F257" s="93"/>
      <c r="G257" s="93"/>
      <c r="H257" s="93"/>
      <c r="I257" s="92"/>
      <c r="J257" s="122"/>
      <c r="K257" s="122"/>
      <c r="L257" s="122"/>
      <c r="M257" s="122"/>
      <c r="N257" s="122"/>
      <c r="O257" s="122"/>
      <c r="P257" s="123"/>
      <c r="Q257" s="123"/>
      <c r="R257" s="122"/>
      <c r="S257" s="122"/>
      <c r="T257" s="93"/>
      <c r="U257" s="93"/>
      <c r="V257" s="93"/>
      <c r="W257" s="93"/>
      <c r="X257" s="93"/>
      <c r="Y257" s="93"/>
      <c r="Z257" s="93"/>
      <c r="AA257" s="93"/>
      <c r="AB257" s="93"/>
      <c r="AC257" s="93"/>
      <c r="AD257" s="93"/>
      <c r="AE257" s="93"/>
      <c r="AF257" s="93"/>
      <c r="AG257" s="93"/>
      <c r="AH257" s="93"/>
      <c r="AI257" s="93"/>
      <c r="AJ257" s="93"/>
      <c r="AK257" s="93"/>
      <c r="AL257" s="93"/>
      <c r="AM257" s="93"/>
      <c r="AN257" s="93"/>
      <c r="AO257" s="93"/>
      <c r="AP257" s="4"/>
      <c r="AQ257" s="95"/>
      <c r="AR257" s="90"/>
    </row>
    <row r="258" spans="1:44" s="8" customFormat="1" ht="23.25" customHeight="1" x14ac:dyDescent="0.25">
      <c r="A258" s="90"/>
      <c r="B258" s="91"/>
      <c r="C258" s="92"/>
      <c r="E258" s="92"/>
      <c r="F258" s="93"/>
      <c r="G258" s="93"/>
      <c r="H258" s="93"/>
      <c r="I258" s="92"/>
      <c r="J258" s="122"/>
      <c r="K258" s="122"/>
      <c r="L258" s="122"/>
      <c r="M258" s="122"/>
      <c r="N258" s="122"/>
      <c r="O258" s="122"/>
      <c r="P258" s="123"/>
      <c r="Q258" s="123"/>
      <c r="R258" s="122"/>
      <c r="S258" s="122"/>
      <c r="T258" s="93"/>
      <c r="U258" s="93"/>
      <c r="V258" s="93"/>
      <c r="W258" s="93"/>
      <c r="X258" s="93"/>
      <c r="Y258" s="93"/>
      <c r="Z258" s="93"/>
      <c r="AA258" s="93"/>
      <c r="AB258" s="93"/>
      <c r="AC258" s="93"/>
      <c r="AD258" s="93"/>
      <c r="AE258" s="93"/>
      <c r="AF258" s="93"/>
      <c r="AG258" s="93"/>
      <c r="AH258" s="93"/>
      <c r="AI258" s="93"/>
      <c r="AJ258" s="93"/>
      <c r="AK258" s="93"/>
      <c r="AL258" s="93"/>
      <c r="AM258" s="93"/>
      <c r="AN258" s="93"/>
      <c r="AO258" s="93"/>
      <c r="AP258" s="4"/>
      <c r="AQ258" s="95"/>
      <c r="AR258" s="90"/>
    </row>
    <row r="259" spans="1:44" s="8" customFormat="1" ht="23.25" customHeight="1" x14ac:dyDescent="0.25">
      <c r="A259" s="90"/>
      <c r="B259" s="91"/>
      <c r="C259" s="92"/>
      <c r="E259" s="92"/>
      <c r="F259" s="93"/>
      <c r="G259" s="93"/>
      <c r="H259" s="93"/>
      <c r="I259" s="92"/>
      <c r="J259" s="122"/>
      <c r="K259" s="122"/>
      <c r="L259" s="122"/>
      <c r="M259" s="122"/>
      <c r="N259" s="122"/>
      <c r="O259" s="122"/>
      <c r="P259" s="123"/>
      <c r="Q259" s="123"/>
      <c r="R259" s="122"/>
      <c r="S259" s="122"/>
      <c r="T259" s="93"/>
      <c r="U259" s="93"/>
      <c r="V259" s="93"/>
      <c r="W259" s="93"/>
      <c r="X259" s="93"/>
      <c r="Y259" s="93"/>
      <c r="Z259" s="93"/>
      <c r="AA259" s="93"/>
      <c r="AB259" s="93"/>
      <c r="AC259" s="93"/>
      <c r="AD259" s="93"/>
      <c r="AE259" s="93"/>
      <c r="AF259" s="93"/>
      <c r="AG259" s="93"/>
      <c r="AH259" s="93"/>
      <c r="AI259" s="93"/>
      <c r="AJ259" s="93"/>
      <c r="AK259" s="93"/>
      <c r="AL259" s="93"/>
      <c r="AM259" s="93"/>
      <c r="AN259" s="93"/>
      <c r="AO259" s="93"/>
      <c r="AP259" s="4"/>
      <c r="AQ259" s="95"/>
      <c r="AR259" s="90"/>
    </row>
    <row r="260" spans="1:44" s="8" customFormat="1" ht="23.25" customHeight="1" x14ac:dyDescent="0.25">
      <c r="A260" s="90"/>
      <c r="B260" s="91"/>
      <c r="C260" s="92"/>
      <c r="E260" s="92"/>
      <c r="F260" s="93"/>
      <c r="G260" s="93"/>
      <c r="H260" s="93"/>
      <c r="I260" s="92"/>
      <c r="J260" s="122"/>
      <c r="K260" s="122"/>
      <c r="L260" s="122"/>
      <c r="M260" s="122"/>
      <c r="N260" s="122"/>
      <c r="O260" s="122"/>
      <c r="P260" s="123"/>
      <c r="Q260" s="123"/>
      <c r="R260" s="122"/>
      <c r="S260" s="122"/>
      <c r="T260" s="93"/>
      <c r="U260" s="93"/>
      <c r="V260" s="93"/>
      <c r="W260" s="93"/>
      <c r="X260" s="93"/>
      <c r="Y260" s="93"/>
      <c r="Z260" s="93"/>
      <c r="AA260" s="93"/>
      <c r="AB260" s="93"/>
      <c r="AC260" s="93"/>
      <c r="AD260" s="93"/>
      <c r="AE260" s="93"/>
      <c r="AF260" s="93"/>
      <c r="AG260" s="93"/>
      <c r="AH260" s="93"/>
      <c r="AI260" s="93"/>
      <c r="AJ260" s="93"/>
      <c r="AK260" s="93"/>
      <c r="AL260" s="93"/>
      <c r="AM260" s="93"/>
      <c r="AN260" s="93"/>
      <c r="AO260" s="93"/>
      <c r="AP260" s="4"/>
      <c r="AQ260" s="95"/>
      <c r="AR260" s="90"/>
    </row>
    <row r="261" spans="1:44" s="8" customFormat="1" ht="23.25" customHeight="1" x14ac:dyDescent="0.25">
      <c r="A261" s="90"/>
      <c r="B261" s="91"/>
      <c r="C261" s="92"/>
      <c r="E261" s="92"/>
      <c r="F261" s="93"/>
      <c r="G261" s="93"/>
      <c r="H261" s="93"/>
      <c r="I261" s="92"/>
      <c r="J261" s="122"/>
      <c r="K261" s="122"/>
      <c r="L261" s="122"/>
      <c r="M261" s="122"/>
      <c r="N261" s="122"/>
      <c r="O261" s="122"/>
      <c r="P261" s="123"/>
      <c r="Q261" s="123"/>
      <c r="R261" s="122"/>
      <c r="S261" s="122"/>
      <c r="T261" s="93"/>
      <c r="U261" s="93"/>
      <c r="V261" s="93"/>
      <c r="W261" s="93"/>
      <c r="X261" s="93"/>
      <c r="Y261" s="93"/>
      <c r="Z261" s="93"/>
      <c r="AA261" s="93"/>
      <c r="AB261" s="93"/>
      <c r="AC261" s="93"/>
      <c r="AD261" s="93"/>
      <c r="AE261" s="93"/>
      <c r="AF261" s="93"/>
      <c r="AG261" s="93"/>
      <c r="AH261" s="93"/>
      <c r="AI261" s="93"/>
      <c r="AJ261" s="93"/>
      <c r="AK261" s="93"/>
      <c r="AL261" s="93"/>
      <c r="AM261" s="93"/>
      <c r="AN261" s="93"/>
      <c r="AO261" s="93"/>
      <c r="AP261" s="4"/>
      <c r="AQ261" s="95"/>
      <c r="AR261" s="90"/>
    </row>
    <row r="262" spans="1:44" s="8" customFormat="1" ht="23.25" customHeight="1" x14ac:dyDescent="0.25">
      <c r="A262" s="90"/>
      <c r="B262" s="91"/>
      <c r="C262" s="92"/>
      <c r="E262" s="92"/>
      <c r="F262" s="93"/>
      <c r="G262" s="93"/>
      <c r="H262" s="93"/>
      <c r="I262" s="92"/>
      <c r="J262" s="122"/>
      <c r="K262" s="122"/>
      <c r="L262" s="122"/>
      <c r="M262" s="122"/>
      <c r="N262" s="122"/>
      <c r="O262" s="122"/>
      <c r="P262" s="123"/>
      <c r="Q262" s="123"/>
      <c r="R262" s="122"/>
      <c r="S262" s="122"/>
      <c r="T262" s="93"/>
      <c r="U262" s="93"/>
      <c r="V262" s="93"/>
      <c r="W262" s="93"/>
      <c r="X262" s="93"/>
      <c r="Y262" s="93"/>
      <c r="Z262" s="93"/>
      <c r="AA262" s="93"/>
      <c r="AB262" s="93"/>
      <c r="AC262" s="93"/>
      <c r="AD262" s="93"/>
      <c r="AE262" s="93"/>
      <c r="AF262" s="93"/>
      <c r="AG262" s="93"/>
      <c r="AH262" s="93"/>
      <c r="AI262" s="93"/>
      <c r="AJ262" s="93"/>
      <c r="AK262" s="93"/>
      <c r="AL262" s="93"/>
      <c r="AM262" s="93"/>
      <c r="AN262" s="93"/>
      <c r="AO262" s="93"/>
      <c r="AP262" s="4"/>
      <c r="AQ262" s="95"/>
      <c r="AR262" s="90"/>
    </row>
    <row r="263" spans="1:44" s="8" customFormat="1" ht="23.25" customHeight="1" x14ac:dyDescent="0.25">
      <c r="A263" s="90"/>
      <c r="B263" s="91"/>
      <c r="C263" s="92"/>
      <c r="E263" s="92"/>
      <c r="F263" s="93"/>
      <c r="G263" s="93"/>
      <c r="H263" s="93"/>
      <c r="I263" s="92"/>
      <c r="J263" s="122"/>
      <c r="K263" s="122"/>
      <c r="L263" s="122"/>
      <c r="M263" s="122"/>
      <c r="N263" s="122"/>
      <c r="O263" s="122"/>
      <c r="P263" s="123"/>
      <c r="Q263" s="123"/>
      <c r="R263" s="122"/>
      <c r="S263" s="122"/>
      <c r="T263" s="93"/>
      <c r="U263" s="93"/>
      <c r="V263" s="93"/>
      <c r="W263" s="93"/>
      <c r="X263" s="93"/>
      <c r="Y263" s="93"/>
      <c r="Z263" s="93"/>
      <c r="AA263" s="93"/>
      <c r="AB263" s="93"/>
      <c r="AC263" s="93"/>
      <c r="AD263" s="93"/>
      <c r="AE263" s="93"/>
      <c r="AF263" s="93"/>
      <c r="AG263" s="93"/>
      <c r="AH263" s="93"/>
      <c r="AI263" s="93"/>
      <c r="AJ263" s="93"/>
      <c r="AK263" s="93"/>
      <c r="AL263" s="93"/>
      <c r="AM263" s="93"/>
      <c r="AN263" s="93"/>
      <c r="AO263" s="93"/>
      <c r="AP263" s="4"/>
      <c r="AQ263" s="95"/>
      <c r="AR263" s="90"/>
    </row>
    <row r="264" spans="1:44" s="8" customFormat="1" ht="23.25" customHeight="1" x14ac:dyDescent="0.25">
      <c r="A264" s="90"/>
      <c r="B264" s="91"/>
      <c r="C264" s="92"/>
      <c r="E264" s="92"/>
      <c r="F264" s="93"/>
      <c r="G264" s="93"/>
      <c r="H264" s="93"/>
      <c r="I264" s="92"/>
      <c r="J264" s="122"/>
      <c r="K264" s="122"/>
      <c r="L264" s="122"/>
      <c r="M264" s="122"/>
      <c r="N264" s="122"/>
      <c r="O264" s="122"/>
      <c r="P264" s="123"/>
      <c r="Q264" s="123"/>
      <c r="R264" s="122"/>
      <c r="S264" s="122"/>
      <c r="T264" s="93"/>
      <c r="U264" s="93"/>
      <c r="V264" s="93"/>
      <c r="W264" s="93"/>
      <c r="X264" s="93"/>
      <c r="Y264" s="93"/>
      <c r="Z264" s="93"/>
      <c r="AA264" s="93"/>
      <c r="AB264" s="93"/>
      <c r="AC264" s="93"/>
      <c r="AD264" s="93"/>
      <c r="AE264" s="93"/>
      <c r="AF264" s="93"/>
      <c r="AG264" s="93"/>
      <c r="AH264" s="93"/>
      <c r="AI264" s="93"/>
      <c r="AJ264" s="93"/>
      <c r="AK264" s="93"/>
      <c r="AL264" s="93"/>
      <c r="AM264" s="93"/>
      <c r="AN264" s="93"/>
      <c r="AO264" s="93"/>
      <c r="AP264" s="4"/>
      <c r="AQ264" s="95"/>
      <c r="AR264" s="90"/>
    </row>
    <row r="265" spans="1:44" s="8" customFormat="1" ht="23.25" customHeight="1" x14ac:dyDescent="0.25">
      <c r="A265" s="90"/>
      <c r="B265" s="91"/>
      <c r="C265" s="92"/>
      <c r="E265" s="92"/>
      <c r="F265" s="93"/>
      <c r="G265" s="93"/>
      <c r="H265" s="93"/>
      <c r="I265" s="92"/>
      <c r="J265" s="122"/>
      <c r="K265" s="122"/>
      <c r="L265" s="122"/>
      <c r="M265" s="122"/>
      <c r="N265" s="122"/>
      <c r="O265" s="122"/>
      <c r="P265" s="123"/>
      <c r="Q265" s="123"/>
      <c r="R265" s="122"/>
      <c r="S265" s="122"/>
      <c r="T265" s="93"/>
      <c r="U265" s="93"/>
      <c r="V265" s="93"/>
      <c r="W265" s="93"/>
      <c r="X265" s="93"/>
      <c r="Y265" s="93"/>
      <c r="Z265" s="93"/>
      <c r="AA265" s="93"/>
      <c r="AB265" s="93"/>
      <c r="AC265" s="93"/>
      <c r="AD265" s="93"/>
      <c r="AE265" s="93"/>
      <c r="AF265" s="93"/>
      <c r="AG265" s="93"/>
      <c r="AH265" s="93"/>
      <c r="AI265" s="93"/>
      <c r="AJ265" s="93"/>
      <c r="AK265" s="93"/>
      <c r="AL265" s="93"/>
      <c r="AM265" s="93"/>
      <c r="AN265" s="93"/>
      <c r="AO265" s="93"/>
      <c r="AP265" s="4"/>
      <c r="AQ265" s="95"/>
      <c r="AR265" s="90"/>
    </row>
    <row r="266" spans="1:44" s="8" customFormat="1" ht="23.25" customHeight="1" x14ac:dyDescent="0.25">
      <c r="A266" s="90"/>
      <c r="B266" s="91"/>
      <c r="C266" s="92"/>
      <c r="E266" s="92"/>
      <c r="F266" s="93"/>
      <c r="G266" s="93"/>
      <c r="H266" s="93"/>
      <c r="I266" s="92"/>
      <c r="J266" s="122"/>
      <c r="K266" s="122"/>
      <c r="L266" s="122"/>
      <c r="M266" s="122"/>
      <c r="N266" s="122"/>
      <c r="O266" s="122"/>
      <c r="P266" s="123"/>
      <c r="Q266" s="123"/>
      <c r="R266" s="122"/>
      <c r="S266" s="122"/>
      <c r="T266" s="93"/>
      <c r="U266" s="93"/>
      <c r="V266" s="93"/>
      <c r="W266" s="93"/>
      <c r="X266" s="93"/>
      <c r="Y266" s="93"/>
      <c r="Z266" s="93"/>
      <c r="AA266" s="93"/>
      <c r="AB266" s="93"/>
      <c r="AC266" s="93"/>
      <c r="AD266" s="93"/>
      <c r="AE266" s="93"/>
      <c r="AF266" s="93"/>
      <c r="AG266" s="93"/>
      <c r="AH266" s="93"/>
      <c r="AI266" s="93"/>
      <c r="AJ266" s="93"/>
      <c r="AK266" s="93"/>
      <c r="AL266" s="93"/>
      <c r="AM266" s="93"/>
      <c r="AN266" s="93"/>
      <c r="AO266" s="93"/>
      <c r="AP266" s="4"/>
      <c r="AQ266" s="95"/>
      <c r="AR266" s="90"/>
    </row>
    <row r="267" spans="1:44" s="8" customFormat="1" ht="23.25" customHeight="1" x14ac:dyDescent="0.25">
      <c r="A267" s="90"/>
      <c r="B267" s="91"/>
      <c r="C267" s="92"/>
      <c r="E267" s="92"/>
      <c r="F267" s="93"/>
      <c r="G267" s="93"/>
      <c r="H267" s="93"/>
      <c r="I267" s="92"/>
      <c r="J267" s="122"/>
      <c r="K267" s="122"/>
      <c r="L267" s="122"/>
      <c r="M267" s="122"/>
      <c r="N267" s="122"/>
      <c r="O267" s="122"/>
      <c r="P267" s="123"/>
      <c r="Q267" s="123"/>
      <c r="R267" s="122"/>
      <c r="S267" s="122"/>
      <c r="T267" s="93"/>
      <c r="U267" s="93"/>
      <c r="V267" s="93"/>
      <c r="W267" s="93"/>
      <c r="X267" s="93"/>
      <c r="Y267" s="93"/>
      <c r="Z267" s="93"/>
      <c r="AA267" s="93"/>
      <c r="AB267" s="93"/>
      <c r="AC267" s="93"/>
      <c r="AD267" s="93"/>
      <c r="AE267" s="93"/>
      <c r="AF267" s="93"/>
      <c r="AG267" s="93"/>
      <c r="AH267" s="93"/>
      <c r="AI267" s="93"/>
      <c r="AJ267" s="93"/>
      <c r="AK267" s="93"/>
      <c r="AL267" s="93"/>
      <c r="AM267" s="93"/>
      <c r="AN267" s="93"/>
      <c r="AO267" s="93"/>
      <c r="AP267" s="4"/>
      <c r="AQ267" s="95"/>
      <c r="AR267" s="90"/>
    </row>
    <row r="268" spans="1:44" s="8" customFormat="1" ht="23.25" customHeight="1" x14ac:dyDescent="0.25">
      <c r="A268" s="90"/>
      <c r="B268" s="91"/>
      <c r="C268" s="92"/>
      <c r="E268" s="92"/>
      <c r="F268" s="93"/>
      <c r="G268" s="93"/>
      <c r="H268" s="93"/>
      <c r="I268" s="92"/>
      <c r="J268" s="122"/>
      <c r="K268" s="122"/>
      <c r="L268" s="122"/>
      <c r="M268" s="122"/>
      <c r="N268" s="122"/>
      <c r="O268" s="122"/>
      <c r="P268" s="123"/>
      <c r="Q268" s="123"/>
      <c r="R268" s="122"/>
      <c r="S268" s="122"/>
      <c r="T268" s="93"/>
      <c r="U268" s="93"/>
      <c r="V268" s="93"/>
      <c r="W268" s="93"/>
      <c r="X268" s="93"/>
      <c r="Y268" s="93"/>
      <c r="Z268" s="93"/>
      <c r="AA268" s="93"/>
      <c r="AB268" s="93"/>
      <c r="AC268" s="93"/>
      <c r="AD268" s="93"/>
      <c r="AE268" s="93"/>
      <c r="AF268" s="93"/>
      <c r="AG268" s="93"/>
      <c r="AH268" s="93"/>
      <c r="AI268" s="93"/>
      <c r="AJ268" s="93"/>
      <c r="AK268" s="93"/>
      <c r="AL268" s="93"/>
      <c r="AM268" s="93"/>
      <c r="AN268" s="93"/>
      <c r="AO268" s="93"/>
      <c r="AP268" s="4"/>
      <c r="AQ268" s="95"/>
      <c r="AR268" s="90"/>
    </row>
    <row r="269" spans="1:44" s="8" customFormat="1" ht="23.25" customHeight="1" x14ac:dyDescent="0.25">
      <c r="A269" s="90"/>
      <c r="B269" s="91"/>
      <c r="C269" s="92"/>
      <c r="E269" s="92"/>
      <c r="F269" s="93"/>
      <c r="G269" s="93"/>
      <c r="H269" s="93"/>
      <c r="I269" s="92"/>
      <c r="J269" s="122"/>
      <c r="K269" s="122"/>
      <c r="L269" s="122"/>
      <c r="M269" s="122"/>
      <c r="N269" s="122"/>
      <c r="O269" s="122"/>
      <c r="P269" s="123"/>
      <c r="Q269" s="123"/>
      <c r="R269" s="122"/>
      <c r="S269" s="122"/>
      <c r="T269" s="93"/>
      <c r="U269" s="93"/>
      <c r="V269" s="93"/>
      <c r="W269" s="93"/>
      <c r="X269" s="93"/>
      <c r="Y269" s="93"/>
      <c r="Z269" s="93"/>
      <c r="AA269" s="93"/>
      <c r="AB269" s="93"/>
      <c r="AC269" s="93"/>
      <c r="AD269" s="93"/>
      <c r="AE269" s="93"/>
      <c r="AF269" s="93"/>
      <c r="AG269" s="93"/>
      <c r="AH269" s="93"/>
      <c r="AI269" s="93"/>
      <c r="AJ269" s="93"/>
      <c r="AK269" s="93"/>
      <c r="AL269" s="93"/>
      <c r="AM269" s="93"/>
      <c r="AN269" s="93"/>
      <c r="AO269" s="93"/>
      <c r="AP269" s="4"/>
      <c r="AQ269" s="95"/>
      <c r="AR269" s="90"/>
    </row>
    <row r="270" spans="1:44" s="8" customFormat="1" ht="23.25" customHeight="1" x14ac:dyDescent="0.25">
      <c r="A270" s="90"/>
      <c r="B270" s="91"/>
      <c r="C270" s="92"/>
      <c r="E270" s="92"/>
      <c r="F270" s="93"/>
      <c r="G270" s="93"/>
      <c r="H270" s="93"/>
      <c r="I270" s="92"/>
      <c r="J270" s="122"/>
      <c r="K270" s="122"/>
      <c r="L270" s="122"/>
      <c r="M270" s="122"/>
      <c r="N270" s="122"/>
      <c r="O270" s="122"/>
      <c r="P270" s="123"/>
      <c r="Q270" s="123"/>
      <c r="R270" s="122"/>
      <c r="S270" s="122"/>
      <c r="T270" s="93"/>
      <c r="U270" s="93"/>
      <c r="V270" s="93"/>
      <c r="W270" s="93"/>
      <c r="X270" s="93"/>
      <c r="Y270" s="93"/>
      <c r="Z270" s="93"/>
      <c r="AA270" s="93"/>
      <c r="AB270" s="93"/>
      <c r="AC270" s="93"/>
      <c r="AD270" s="93"/>
      <c r="AE270" s="93"/>
      <c r="AF270" s="93"/>
      <c r="AG270" s="93"/>
      <c r="AH270" s="93"/>
      <c r="AI270" s="93"/>
      <c r="AJ270" s="93"/>
      <c r="AK270" s="93"/>
      <c r="AL270" s="93"/>
      <c r="AM270" s="93"/>
      <c r="AN270" s="93"/>
      <c r="AO270" s="93"/>
      <c r="AP270" s="4"/>
      <c r="AQ270" s="95"/>
      <c r="AR270" s="90"/>
    </row>
    <row r="271" spans="1:44" s="8" customFormat="1" ht="23.25" customHeight="1" x14ac:dyDescent="0.25">
      <c r="A271" s="90"/>
      <c r="B271" s="91"/>
      <c r="C271" s="92"/>
      <c r="E271" s="92"/>
      <c r="F271" s="93"/>
      <c r="G271" s="93"/>
      <c r="H271" s="93"/>
      <c r="I271" s="92"/>
      <c r="J271" s="122"/>
      <c r="K271" s="122"/>
      <c r="L271" s="122"/>
      <c r="M271" s="122"/>
      <c r="N271" s="122"/>
      <c r="O271" s="122"/>
      <c r="P271" s="123"/>
      <c r="Q271" s="123"/>
      <c r="R271" s="122"/>
      <c r="S271" s="122"/>
      <c r="T271" s="93"/>
      <c r="U271" s="93"/>
      <c r="V271" s="93"/>
      <c r="W271" s="93"/>
      <c r="X271" s="93"/>
      <c r="Y271" s="93"/>
      <c r="Z271" s="93"/>
      <c r="AA271" s="93"/>
      <c r="AB271" s="93"/>
      <c r="AC271" s="93"/>
      <c r="AD271" s="93"/>
      <c r="AE271" s="93"/>
      <c r="AF271" s="93"/>
      <c r="AG271" s="93"/>
      <c r="AH271" s="93"/>
      <c r="AI271" s="93"/>
      <c r="AJ271" s="93"/>
      <c r="AK271" s="93"/>
      <c r="AL271" s="93"/>
      <c r="AM271" s="93"/>
      <c r="AN271" s="93"/>
      <c r="AO271" s="93"/>
      <c r="AP271" s="4"/>
      <c r="AQ271" s="95"/>
      <c r="AR271" s="90"/>
    </row>
    <row r="272" spans="1:44" s="8" customFormat="1" ht="23.25" customHeight="1" x14ac:dyDescent="0.25">
      <c r="A272" s="90"/>
      <c r="B272" s="91"/>
      <c r="C272" s="92"/>
      <c r="E272" s="92"/>
      <c r="F272" s="93"/>
      <c r="G272" s="93"/>
      <c r="H272" s="93"/>
      <c r="I272" s="92"/>
      <c r="J272" s="122"/>
      <c r="K272" s="122"/>
      <c r="L272" s="122"/>
      <c r="M272" s="122"/>
      <c r="N272" s="122"/>
      <c r="O272" s="122"/>
      <c r="P272" s="123"/>
      <c r="Q272" s="123"/>
      <c r="R272" s="122"/>
      <c r="S272" s="122"/>
      <c r="T272" s="93"/>
      <c r="U272" s="93"/>
      <c r="V272" s="93"/>
      <c r="W272" s="93"/>
      <c r="X272" s="93"/>
      <c r="Y272" s="93"/>
      <c r="Z272" s="93"/>
      <c r="AA272" s="93"/>
      <c r="AB272" s="93"/>
      <c r="AC272" s="93"/>
      <c r="AD272" s="93"/>
      <c r="AE272" s="93"/>
      <c r="AF272" s="93"/>
      <c r="AG272" s="93"/>
      <c r="AH272" s="93"/>
      <c r="AI272" s="93"/>
      <c r="AJ272" s="93"/>
      <c r="AK272" s="93"/>
      <c r="AL272" s="93"/>
      <c r="AM272" s="93"/>
      <c r="AN272" s="93"/>
      <c r="AO272" s="93"/>
      <c r="AP272" s="4"/>
      <c r="AQ272" s="95"/>
      <c r="AR272" s="90"/>
    </row>
    <row r="273" spans="1:44" s="8" customFormat="1" ht="23.25" customHeight="1" x14ac:dyDescent="0.25">
      <c r="A273" s="90"/>
      <c r="B273" s="91"/>
      <c r="C273" s="92"/>
      <c r="E273" s="92"/>
      <c r="F273" s="93"/>
      <c r="G273" s="93"/>
      <c r="H273" s="93"/>
      <c r="I273" s="92"/>
      <c r="J273" s="122"/>
      <c r="K273" s="122"/>
      <c r="L273" s="122"/>
      <c r="M273" s="122"/>
      <c r="N273" s="122"/>
      <c r="O273" s="122"/>
      <c r="P273" s="123"/>
      <c r="Q273" s="123"/>
      <c r="R273" s="122"/>
      <c r="S273" s="122"/>
      <c r="T273" s="93"/>
      <c r="U273" s="93"/>
      <c r="V273" s="93"/>
      <c r="W273" s="93"/>
      <c r="X273" s="93"/>
      <c r="Y273" s="93"/>
      <c r="Z273" s="93"/>
      <c r="AA273" s="93"/>
      <c r="AB273" s="93"/>
      <c r="AC273" s="93"/>
      <c r="AD273" s="93"/>
      <c r="AE273" s="93"/>
      <c r="AF273" s="93"/>
      <c r="AG273" s="93"/>
      <c r="AH273" s="93"/>
      <c r="AI273" s="93"/>
      <c r="AJ273" s="93"/>
      <c r="AK273" s="93"/>
      <c r="AL273" s="93"/>
      <c r="AM273" s="93"/>
      <c r="AN273" s="93"/>
      <c r="AO273" s="93"/>
      <c r="AP273" s="4"/>
      <c r="AQ273" s="95"/>
      <c r="AR273" s="90"/>
    </row>
    <row r="274" spans="1:44" s="8" customFormat="1" ht="23.25" customHeight="1" x14ac:dyDescent="0.25">
      <c r="A274" s="90"/>
      <c r="B274" s="91"/>
      <c r="C274" s="92"/>
      <c r="E274" s="92"/>
      <c r="F274" s="93"/>
      <c r="G274" s="93"/>
      <c r="H274" s="93"/>
      <c r="I274" s="92"/>
      <c r="J274" s="122"/>
      <c r="K274" s="122"/>
      <c r="L274" s="122"/>
      <c r="M274" s="122"/>
      <c r="N274" s="122"/>
      <c r="O274" s="122"/>
      <c r="P274" s="123"/>
      <c r="Q274" s="123"/>
      <c r="R274" s="122"/>
      <c r="S274" s="122"/>
      <c r="T274" s="93"/>
      <c r="U274" s="93"/>
      <c r="V274" s="93"/>
      <c r="W274" s="93"/>
      <c r="X274" s="93"/>
      <c r="Y274" s="93"/>
      <c r="Z274" s="93"/>
      <c r="AA274" s="93"/>
      <c r="AB274" s="93"/>
      <c r="AC274" s="93"/>
      <c r="AD274" s="93"/>
      <c r="AE274" s="93"/>
      <c r="AF274" s="93"/>
      <c r="AG274" s="93"/>
      <c r="AH274" s="93"/>
      <c r="AI274" s="93"/>
      <c r="AJ274" s="93"/>
      <c r="AK274" s="93"/>
      <c r="AL274" s="93"/>
      <c r="AM274" s="93"/>
      <c r="AN274" s="93"/>
      <c r="AO274" s="93"/>
      <c r="AP274" s="4"/>
      <c r="AQ274" s="95"/>
      <c r="AR274" s="90"/>
    </row>
    <row r="275" spans="1:44" s="8" customFormat="1" ht="23.25" customHeight="1" x14ac:dyDescent="0.25">
      <c r="A275" s="90"/>
      <c r="B275" s="91"/>
      <c r="C275" s="92"/>
      <c r="E275" s="92"/>
      <c r="F275" s="93"/>
      <c r="G275" s="93"/>
      <c r="H275" s="93"/>
      <c r="I275" s="92"/>
      <c r="J275" s="122"/>
      <c r="K275" s="122"/>
      <c r="L275" s="122"/>
      <c r="M275" s="122"/>
      <c r="N275" s="122"/>
      <c r="O275" s="122"/>
      <c r="P275" s="123"/>
      <c r="Q275" s="123"/>
      <c r="R275" s="122"/>
      <c r="S275" s="122"/>
      <c r="T275" s="93"/>
      <c r="U275" s="93"/>
      <c r="V275" s="93"/>
      <c r="W275" s="93"/>
      <c r="X275" s="93"/>
      <c r="Y275" s="93"/>
      <c r="Z275" s="93"/>
      <c r="AA275" s="93"/>
      <c r="AB275" s="93"/>
      <c r="AC275" s="93"/>
      <c r="AD275" s="93"/>
      <c r="AE275" s="93"/>
      <c r="AF275" s="93"/>
      <c r="AG275" s="93"/>
      <c r="AH275" s="93"/>
      <c r="AI275" s="93"/>
      <c r="AJ275" s="93"/>
      <c r="AK275" s="93"/>
      <c r="AL275" s="93"/>
      <c r="AM275" s="93"/>
      <c r="AN275" s="93"/>
      <c r="AO275" s="93"/>
      <c r="AP275" s="4"/>
      <c r="AQ275" s="95"/>
      <c r="AR275" s="90"/>
    </row>
    <row r="276" spans="1:44" s="8" customFormat="1" ht="23.25" customHeight="1" x14ac:dyDescent="0.25">
      <c r="A276" s="90"/>
      <c r="B276" s="91"/>
      <c r="C276" s="92"/>
      <c r="E276" s="92"/>
      <c r="F276" s="93"/>
      <c r="G276" s="93"/>
      <c r="H276" s="93"/>
      <c r="I276" s="92"/>
      <c r="J276" s="122"/>
      <c r="K276" s="122"/>
      <c r="L276" s="122"/>
      <c r="M276" s="122"/>
      <c r="N276" s="122"/>
      <c r="O276" s="122"/>
      <c r="P276" s="123"/>
      <c r="Q276" s="123"/>
      <c r="R276" s="122"/>
      <c r="S276" s="122"/>
      <c r="T276" s="93"/>
      <c r="U276" s="93"/>
      <c r="V276" s="93"/>
      <c r="W276" s="93"/>
      <c r="X276" s="93"/>
      <c r="Y276" s="93"/>
      <c r="Z276" s="93"/>
      <c r="AA276" s="93"/>
      <c r="AB276" s="93"/>
      <c r="AC276" s="93"/>
      <c r="AD276" s="93"/>
      <c r="AE276" s="93"/>
      <c r="AF276" s="93"/>
      <c r="AG276" s="93"/>
      <c r="AH276" s="93"/>
      <c r="AI276" s="93"/>
      <c r="AJ276" s="93"/>
      <c r="AK276" s="93"/>
      <c r="AL276" s="93"/>
      <c r="AM276" s="93"/>
      <c r="AN276" s="93"/>
      <c r="AO276" s="93"/>
      <c r="AP276" s="4"/>
      <c r="AQ276" s="95"/>
      <c r="AR276" s="90"/>
    </row>
    <row r="277" spans="1:44" s="8" customFormat="1" ht="23.25" customHeight="1" x14ac:dyDescent="0.25">
      <c r="A277" s="90"/>
      <c r="B277" s="91"/>
      <c r="C277" s="92"/>
      <c r="E277" s="92"/>
      <c r="F277" s="93"/>
      <c r="G277" s="93"/>
      <c r="H277" s="93"/>
      <c r="I277" s="92"/>
      <c r="J277" s="122"/>
      <c r="K277" s="122"/>
      <c r="L277" s="122"/>
      <c r="M277" s="122"/>
      <c r="N277" s="122"/>
      <c r="O277" s="122"/>
      <c r="P277" s="123"/>
      <c r="Q277" s="123"/>
      <c r="R277" s="122"/>
      <c r="S277" s="122"/>
      <c r="T277" s="93"/>
      <c r="U277" s="93"/>
      <c r="V277" s="93"/>
      <c r="W277" s="93"/>
      <c r="X277" s="93"/>
      <c r="Y277" s="93"/>
      <c r="Z277" s="93"/>
      <c r="AA277" s="93"/>
      <c r="AB277" s="93"/>
      <c r="AC277" s="93"/>
      <c r="AD277" s="93"/>
      <c r="AE277" s="93"/>
      <c r="AF277" s="93"/>
      <c r="AG277" s="93"/>
      <c r="AH277" s="93"/>
      <c r="AI277" s="93"/>
      <c r="AJ277" s="93"/>
      <c r="AK277" s="93"/>
      <c r="AL277" s="93"/>
      <c r="AM277" s="93"/>
      <c r="AN277" s="93"/>
      <c r="AO277" s="93"/>
      <c r="AP277" s="4"/>
      <c r="AQ277" s="95"/>
      <c r="AR277" s="90"/>
    </row>
    <row r="278" spans="1:44" s="8" customFormat="1" ht="23.25" customHeight="1" x14ac:dyDescent="0.25">
      <c r="A278" s="90"/>
      <c r="B278" s="91"/>
      <c r="C278" s="92"/>
      <c r="E278" s="92"/>
      <c r="F278" s="93"/>
      <c r="G278" s="93"/>
      <c r="H278" s="93"/>
      <c r="I278" s="92"/>
      <c r="J278" s="122"/>
      <c r="K278" s="122"/>
      <c r="L278" s="122"/>
      <c r="M278" s="122"/>
      <c r="N278" s="122"/>
      <c r="O278" s="122"/>
      <c r="P278" s="123"/>
      <c r="Q278" s="123"/>
      <c r="R278" s="122"/>
      <c r="S278" s="122"/>
      <c r="T278" s="93"/>
      <c r="U278" s="93"/>
      <c r="V278" s="93"/>
      <c r="W278" s="93"/>
      <c r="X278" s="93"/>
      <c r="Y278" s="93"/>
      <c r="Z278" s="93"/>
      <c r="AA278" s="93"/>
      <c r="AB278" s="93"/>
      <c r="AC278" s="93"/>
      <c r="AD278" s="93"/>
      <c r="AE278" s="93"/>
      <c r="AF278" s="93"/>
      <c r="AG278" s="93"/>
      <c r="AH278" s="93"/>
      <c r="AI278" s="93"/>
      <c r="AJ278" s="93"/>
      <c r="AK278" s="93"/>
      <c r="AL278" s="93"/>
      <c r="AM278" s="93"/>
      <c r="AN278" s="93"/>
      <c r="AO278" s="93"/>
      <c r="AP278" s="4"/>
      <c r="AQ278" s="95"/>
      <c r="AR278" s="90"/>
    </row>
    <row r="279" spans="1:44" s="8" customFormat="1" ht="23.25" customHeight="1" x14ac:dyDescent="0.25">
      <c r="A279" s="90"/>
      <c r="B279" s="91"/>
      <c r="C279" s="92"/>
      <c r="E279" s="92"/>
      <c r="F279" s="93"/>
      <c r="G279" s="93"/>
      <c r="H279" s="93"/>
      <c r="I279" s="92"/>
      <c r="J279" s="122"/>
      <c r="K279" s="122"/>
      <c r="L279" s="122"/>
      <c r="M279" s="122"/>
      <c r="N279" s="122"/>
      <c r="O279" s="122"/>
      <c r="P279" s="123"/>
      <c r="Q279" s="123"/>
      <c r="R279" s="122"/>
      <c r="S279" s="122"/>
      <c r="T279" s="93"/>
      <c r="U279" s="93"/>
      <c r="V279" s="93"/>
      <c r="W279" s="93"/>
      <c r="X279" s="93"/>
      <c r="Y279" s="93"/>
      <c r="Z279" s="93"/>
      <c r="AA279" s="93"/>
      <c r="AB279" s="93"/>
      <c r="AC279" s="93"/>
      <c r="AD279" s="93"/>
      <c r="AE279" s="93"/>
      <c r="AF279" s="93"/>
      <c r="AG279" s="93"/>
      <c r="AH279" s="93"/>
      <c r="AI279" s="93"/>
      <c r="AJ279" s="93"/>
      <c r="AK279" s="93"/>
      <c r="AL279" s="93"/>
      <c r="AM279" s="93"/>
      <c r="AN279" s="93"/>
      <c r="AO279" s="93"/>
      <c r="AP279" s="4"/>
      <c r="AQ279" s="95"/>
      <c r="AR279" s="90"/>
    </row>
    <row r="280" spans="1:44" s="8" customFormat="1" ht="23.25" customHeight="1" x14ac:dyDescent="0.25">
      <c r="A280" s="90"/>
      <c r="B280" s="91"/>
      <c r="C280" s="92"/>
      <c r="E280" s="92"/>
      <c r="F280" s="93"/>
      <c r="G280" s="93"/>
      <c r="H280" s="93"/>
      <c r="I280" s="92"/>
      <c r="J280" s="122"/>
      <c r="K280" s="122"/>
      <c r="L280" s="122"/>
      <c r="M280" s="122"/>
      <c r="N280" s="122"/>
      <c r="O280" s="122"/>
      <c r="P280" s="123"/>
      <c r="Q280" s="123"/>
      <c r="R280" s="122"/>
      <c r="S280" s="122"/>
      <c r="T280" s="93"/>
      <c r="U280" s="93"/>
      <c r="V280" s="93"/>
      <c r="W280" s="93"/>
      <c r="X280" s="93"/>
      <c r="Y280" s="93"/>
      <c r="Z280" s="93"/>
      <c r="AA280" s="93"/>
      <c r="AB280" s="93"/>
      <c r="AC280" s="93"/>
      <c r="AD280" s="93"/>
      <c r="AE280" s="93"/>
      <c r="AF280" s="93"/>
      <c r="AG280" s="93"/>
      <c r="AH280" s="93"/>
      <c r="AI280" s="93"/>
      <c r="AJ280" s="93"/>
      <c r="AK280" s="93"/>
      <c r="AL280" s="93"/>
      <c r="AM280" s="93"/>
      <c r="AN280" s="93"/>
      <c r="AO280" s="93"/>
      <c r="AP280" s="4"/>
      <c r="AQ280" s="95"/>
      <c r="AR280" s="90"/>
    </row>
    <row r="281" spans="1:44" s="8" customFormat="1" ht="23.25" customHeight="1" x14ac:dyDescent="0.25">
      <c r="A281" s="90"/>
      <c r="B281" s="91"/>
      <c r="C281" s="92"/>
      <c r="E281" s="92"/>
      <c r="F281" s="93"/>
      <c r="G281" s="93"/>
      <c r="H281" s="93"/>
      <c r="I281" s="92"/>
      <c r="J281" s="122"/>
      <c r="K281" s="122"/>
      <c r="L281" s="122"/>
      <c r="M281" s="122"/>
      <c r="N281" s="122"/>
      <c r="O281" s="122"/>
      <c r="P281" s="123"/>
      <c r="Q281" s="123"/>
      <c r="R281" s="122"/>
      <c r="S281" s="122"/>
      <c r="T281" s="93"/>
      <c r="U281" s="93"/>
      <c r="V281" s="93"/>
      <c r="W281" s="93"/>
      <c r="X281" s="93"/>
      <c r="Y281" s="93"/>
      <c r="Z281" s="93"/>
      <c r="AA281" s="93"/>
      <c r="AB281" s="93"/>
      <c r="AC281" s="93"/>
      <c r="AD281" s="93"/>
      <c r="AE281" s="93"/>
      <c r="AF281" s="93"/>
      <c r="AG281" s="93"/>
      <c r="AH281" s="93"/>
      <c r="AI281" s="93"/>
      <c r="AJ281" s="93"/>
      <c r="AK281" s="93"/>
      <c r="AL281" s="93"/>
      <c r="AM281" s="93"/>
      <c r="AN281" s="93"/>
      <c r="AO281" s="93"/>
      <c r="AP281" s="4"/>
      <c r="AQ281" s="95"/>
      <c r="AR281" s="90"/>
    </row>
    <row r="282" spans="1:44" s="8" customFormat="1" ht="23.25" customHeight="1" x14ac:dyDescent="0.25">
      <c r="A282" s="90"/>
      <c r="B282" s="91"/>
      <c r="C282" s="92"/>
      <c r="E282" s="92"/>
      <c r="F282" s="93"/>
      <c r="G282" s="93"/>
      <c r="H282" s="93"/>
      <c r="I282" s="92"/>
      <c r="J282" s="122"/>
      <c r="K282" s="122"/>
      <c r="L282" s="122"/>
      <c r="M282" s="122"/>
      <c r="N282" s="122"/>
      <c r="O282" s="122"/>
      <c r="P282" s="123"/>
      <c r="Q282" s="123"/>
      <c r="R282" s="122"/>
      <c r="S282" s="122"/>
      <c r="T282" s="93"/>
      <c r="U282" s="93"/>
      <c r="V282" s="93"/>
      <c r="W282" s="93"/>
      <c r="X282" s="93"/>
      <c r="Y282" s="93"/>
      <c r="Z282" s="93"/>
      <c r="AA282" s="93"/>
      <c r="AB282" s="93"/>
      <c r="AC282" s="93"/>
      <c r="AD282" s="93"/>
      <c r="AE282" s="93"/>
      <c r="AF282" s="93"/>
      <c r="AG282" s="93"/>
      <c r="AH282" s="93"/>
      <c r="AI282" s="93"/>
      <c r="AJ282" s="93"/>
      <c r="AK282" s="93"/>
      <c r="AL282" s="93"/>
      <c r="AM282" s="93"/>
      <c r="AN282" s="93"/>
      <c r="AO282" s="93"/>
      <c r="AP282" s="4"/>
      <c r="AQ282" s="95"/>
      <c r="AR282" s="90"/>
    </row>
    <row r="283" spans="1:44" s="8" customFormat="1" ht="23.25" customHeight="1" x14ac:dyDescent="0.25">
      <c r="A283" s="90"/>
      <c r="B283" s="91"/>
      <c r="C283" s="92"/>
      <c r="E283" s="92"/>
      <c r="F283" s="93"/>
      <c r="G283" s="93"/>
      <c r="H283" s="93"/>
      <c r="I283" s="92"/>
      <c r="J283" s="122"/>
      <c r="K283" s="122"/>
      <c r="L283" s="122"/>
      <c r="M283" s="122"/>
      <c r="N283" s="122"/>
      <c r="O283" s="122"/>
      <c r="P283" s="123"/>
      <c r="Q283" s="123"/>
      <c r="R283" s="122"/>
      <c r="S283" s="122"/>
      <c r="T283" s="93"/>
      <c r="U283" s="93"/>
      <c r="V283" s="93"/>
      <c r="W283" s="93"/>
      <c r="X283" s="93"/>
      <c r="Y283" s="93"/>
      <c r="Z283" s="93"/>
      <c r="AA283" s="93"/>
      <c r="AB283" s="93"/>
      <c r="AC283" s="93"/>
      <c r="AD283" s="93"/>
      <c r="AE283" s="93"/>
      <c r="AF283" s="93"/>
      <c r="AG283" s="93"/>
      <c r="AH283" s="93"/>
      <c r="AI283" s="93"/>
      <c r="AJ283" s="93"/>
      <c r="AK283" s="93"/>
      <c r="AL283" s="93"/>
      <c r="AM283" s="93"/>
      <c r="AN283" s="93"/>
      <c r="AO283" s="93"/>
      <c r="AP283" s="4"/>
      <c r="AQ283" s="95"/>
      <c r="AR283" s="90"/>
    </row>
    <row r="284" spans="1:44" s="8" customFormat="1" ht="23.25" customHeight="1" x14ac:dyDescent="0.25">
      <c r="A284" s="90"/>
      <c r="B284" s="91"/>
      <c r="C284" s="92"/>
      <c r="E284" s="92"/>
      <c r="F284" s="93"/>
      <c r="G284" s="93"/>
      <c r="H284" s="93"/>
      <c r="I284" s="92"/>
      <c r="J284" s="122"/>
      <c r="K284" s="122"/>
      <c r="L284" s="122"/>
      <c r="M284" s="122"/>
      <c r="N284" s="122"/>
      <c r="O284" s="122"/>
      <c r="P284" s="123"/>
      <c r="Q284" s="123"/>
      <c r="R284" s="122"/>
      <c r="S284" s="122"/>
      <c r="T284" s="93"/>
      <c r="U284" s="93"/>
      <c r="V284" s="93"/>
      <c r="W284" s="93"/>
      <c r="X284" s="93"/>
      <c r="Y284" s="93"/>
      <c r="Z284" s="93"/>
      <c r="AA284" s="93"/>
      <c r="AB284" s="93"/>
      <c r="AC284" s="93"/>
      <c r="AD284" s="93"/>
      <c r="AE284" s="93"/>
      <c r="AF284" s="93"/>
      <c r="AG284" s="93"/>
      <c r="AH284" s="93"/>
      <c r="AI284" s="93"/>
      <c r="AJ284" s="93"/>
      <c r="AK284" s="93"/>
      <c r="AL284" s="93"/>
      <c r="AM284" s="93"/>
      <c r="AN284" s="93"/>
      <c r="AO284" s="93"/>
      <c r="AP284" s="4"/>
      <c r="AQ284" s="95"/>
      <c r="AR284" s="90"/>
    </row>
    <row r="285" spans="1:44" s="8" customFormat="1" ht="23.25" customHeight="1" x14ac:dyDescent="0.25">
      <c r="A285" s="90"/>
      <c r="B285" s="91"/>
      <c r="C285" s="92"/>
      <c r="E285" s="92"/>
      <c r="F285" s="93"/>
      <c r="G285" s="93"/>
      <c r="H285" s="93"/>
      <c r="I285" s="92"/>
      <c r="J285" s="122"/>
      <c r="K285" s="122"/>
      <c r="L285" s="122"/>
      <c r="M285" s="122"/>
      <c r="N285" s="122"/>
      <c r="O285" s="122"/>
      <c r="P285" s="123"/>
      <c r="Q285" s="123"/>
      <c r="R285" s="122"/>
      <c r="S285" s="122"/>
      <c r="T285" s="93"/>
      <c r="U285" s="93"/>
      <c r="V285" s="93"/>
      <c r="W285" s="93"/>
      <c r="X285" s="93"/>
      <c r="Y285" s="93"/>
      <c r="Z285" s="93"/>
      <c r="AA285" s="93"/>
      <c r="AB285" s="93"/>
      <c r="AC285" s="93"/>
      <c r="AD285" s="93"/>
      <c r="AE285" s="93"/>
      <c r="AF285" s="93"/>
      <c r="AG285" s="93"/>
      <c r="AH285" s="93"/>
      <c r="AI285" s="93"/>
      <c r="AJ285" s="93"/>
      <c r="AK285" s="93"/>
      <c r="AL285" s="93"/>
      <c r="AM285" s="93"/>
      <c r="AN285" s="93"/>
      <c r="AO285" s="93"/>
      <c r="AP285" s="4"/>
      <c r="AQ285" s="95"/>
      <c r="AR285" s="90"/>
    </row>
    <row r="286" spans="1:44" s="8" customFormat="1" ht="23.25" customHeight="1" x14ac:dyDescent="0.25">
      <c r="A286" s="90"/>
      <c r="B286" s="91"/>
      <c r="C286" s="92"/>
      <c r="E286" s="92"/>
      <c r="F286" s="93"/>
      <c r="G286" s="93"/>
      <c r="H286" s="93"/>
      <c r="I286" s="92"/>
      <c r="J286" s="122"/>
      <c r="K286" s="122"/>
      <c r="L286" s="122"/>
      <c r="M286" s="122"/>
      <c r="N286" s="122"/>
      <c r="O286" s="122"/>
      <c r="P286" s="123"/>
      <c r="Q286" s="123"/>
      <c r="R286" s="122"/>
      <c r="S286" s="122"/>
      <c r="T286" s="93"/>
      <c r="U286" s="93"/>
      <c r="V286" s="93"/>
      <c r="W286" s="93"/>
      <c r="X286" s="93"/>
      <c r="Y286" s="93"/>
      <c r="Z286" s="93"/>
      <c r="AA286" s="93"/>
      <c r="AB286" s="93"/>
      <c r="AC286" s="93"/>
      <c r="AD286" s="93"/>
      <c r="AE286" s="93"/>
      <c r="AF286" s="93"/>
      <c r="AG286" s="93"/>
      <c r="AH286" s="93"/>
      <c r="AI286" s="93"/>
      <c r="AJ286" s="93"/>
      <c r="AK286" s="93"/>
      <c r="AL286" s="93"/>
      <c r="AM286" s="93"/>
      <c r="AN286" s="93"/>
      <c r="AO286" s="93"/>
      <c r="AP286" s="4"/>
      <c r="AQ286" s="95"/>
      <c r="AR286" s="90"/>
    </row>
    <row r="287" spans="1:44" s="8" customFormat="1" ht="23.25" customHeight="1" x14ac:dyDescent="0.25">
      <c r="A287" s="90"/>
      <c r="B287" s="91"/>
      <c r="C287" s="92"/>
      <c r="E287" s="92"/>
      <c r="F287" s="93"/>
      <c r="G287" s="93"/>
      <c r="H287" s="93"/>
      <c r="I287" s="92"/>
      <c r="J287" s="122"/>
      <c r="K287" s="122"/>
      <c r="L287" s="122"/>
      <c r="M287" s="122"/>
      <c r="N287" s="122"/>
      <c r="O287" s="122"/>
      <c r="P287" s="123"/>
      <c r="Q287" s="123"/>
      <c r="R287" s="122"/>
      <c r="S287" s="122"/>
      <c r="T287" s="93"/>
      <c r="U287" s="93"/>
      <c r="V287" s="93"/>
      <c r="W287" s="93"/>
      <c r="X287" s="93"/>
      <c r="Y287" s="93"/>
      <c r="Z287" s="93"/>
      <c r="AA287" s="93"/>
      <c r="AB287" s="93"/>
      <c r="AC287" s="93"/>
      <c r="AD287" s="93"/>
      <c r="AE287" s="93"/>
      <c r="AF287" s="93"/>
      <c r="AG287" s="93"/>
      <c r="AH287" s="93"/>
      <c r="AI287" s="93"/>
      <c r="AJ287" s="93"/>
      <c r="AK287" s="93"/>
      <c r="AL287" s="93"/>
      <c r="AM287" s="93"/>
      <c r="AN287" s="93"/>
      <c r="AO287" s="93"/>
      <c r="AP287" s="4"/>
      <c r="AQ287" s="95"/>
      <c r="AR287" s="90"/>
    </row>
    <row r="288" spans="1:44" s="8" customFormat="1" ht="23.25" customHeight="1" x14ac:dyDescent="0.25">
      <c r="A288" s="90"/>
      <c r="B288" s="91"/>
      <c r="C288" s="92"/>
      <c r="E288" s="92"/>
      <c r="F288" s="93"/>
      <c r="G288" s="93"/>
      <c r="H288" s="93"/>
      <c r="I288" s="92"/>
      <c r="J288" s="122"/>
      <c r="K288" s="122"/>
      <c r="L288" s="122"/>
      <c r="M288" s="122"/>
      <c r="N288" s="122"/>
      <c r="O288" s="122"/>
      <c r="P288" s="123"/>
      <c r="Q288" s="123"/>
      <c r="R288" s="122"/>
      <c r="S288" s="122"/>
      <c r="T288" s="93"/>
      <c r="U288" s="93"/>
      <c r="V288" s="93"/>
      <c r="W288" s="93"/>
      <c r="X288" s="93"/>
      <c r="Y288" s="93"/>
      <c r="Z288" s="93"/>
      <c r="AA288" s="93"/>
      <c r="AB288" s="93"/>
      <c r="AC288" s="93"/>
      <c r="AD288" s="93"/>
      <c r="AE288" s="93"/>
      <c r="AF288" s="93"/>
      <c r="AG288" s="93"/>
      <c r="AH288" s="93"/>
      <c r="AI288" s="93"/>
      <c r="AJ288" s="93"/>
      <c r="AK288" s="93"/>
      <c r="AL288" s="93"/>
      <c r="AM288" s="93"/>
      <c r="AN288" s="93"/>
      <c r="AO288" s="93"/>
      <c r="AP288" s="4"/>
      <c r="AQ288" s="95"/>
      <c r="AR288" s="90"/>
    </row>
    <row r="289" spans="1:44" s="8" customFormat="1" ht="23.25" customHeight="1" x14ac:dyDescent="0.25">
      <c r="A289" s="90"/>
      <c r="B289" s="91"/>
      <c r="C289" s="92"/>
      <c r="E289" s="92"/>
      <c r="F289" s="93"/>
      <c r="G289" s="93"/>
      <c r="H289" s="93"/>
      <c r="I289" s="92"/>
      <c r="J289" s="122"/>
      <c r="K289" s="122"/>
      <c r="L289" s="122"/>
      <c r="M289" s="122"/>
      <c r="N289" s="122"/>
      <c r="O289" s="122"/>
      <c r="P289" s="123"/>
      <c r="Q289" s="123"/>
      <c r="R289" s="122"/>
      <c r="S289" s="122"/>
      <c r="T289" s="93"/>
      <c r="U289" s="93"/>
      <c r="V289" s="93"/>
      <c r="W289" s="93"/>
      <c r="X289" s="93"/>
      <c r="Y289" s="93"/>
      <c r="Z289" s="93"/>
      <c r="AA289" s="93"/>
      <c r="AB289" s="93"/>
      <c r="AC289" s="93"/>
      <c r="AD289" s="93"/>
      <c r="AE289" s="93"/>
      <c r="AF289" s="93"/>
      <c r="AG289" s="93"/>
      <c r="AH289" s="93"/>
      <c r="AI289" s="93"/>
      <c r="AJ289" s="93"/>
      <c r="AK289" s="93"/>
      <c r="AL289" s="93"/>
      <c r="AM289" s="93"/>
      <c r="AN289" s="93"/>
      <c r="AO289" s="93"/>
      <c r="AP289" s="4"/>
      <c r="AQ289" s="95"/>
      <c r="AR289" s="90"/>
    </row>
    <row r="290" spans="1:44" s="8" customFormat="1" ht="23.25" customHeight="1" x14ac:dyDescent="0.25">
      <c r="A290" s="90"/>
      <c r="B290" s="91"/>
      <c r="C290" s="92"/>
      <c r="E290" s="92"/>
      <c r="F290" s="93"/>
      <c r="G290" s="93"/>
      <c r="H290" s="93"/>
      <c r="I290" s="92"/>
      <c r="J290" s="122"/>
      <c r="K290" s="122"/>
      <c r="L290" s="122"/>
      <c r="M290" s="122"/>
      <c r="N290" s="122"/>
      <c r="O290" s="122"/>
      <c r="P290" s="123"/>
      <c r="Q290" s="123"/>
      <c r="R290" s="122"/>
      <c r="S290" s="122"/>
      <c r="T290" s="93"/>
      <c r="U290" s="93"/>
      <c r="V290" s="93"/>
      <c r="W290" s="93"/>
      <c r="X290" s="93"/>
      <c r="Y290" s="93"/>
      <c r="Z290" s="93"/>
      <c r="AA290" s="93"/>
      <c r="AB290" s="93"/>
      <c r="AC290" s="93"/>
      <c r="AD290" s="93"/>
      <c r="AE290" s="93"/>
      <c r="AF290" s="93"/>
      <c r="AG290" s="93"/>
      <c r="AH290" s="93"/>
      <c r="AI290" s="93"/>
      <c r="AJ290" s="93"/>
      <c r="AK290" s="93"/>
      <c r="AL290" s="93"/>
      <c r="AM290" s="93"/>
      <c r="AN290" s="93"/>
      <c r="AO290" s="93"/>
      <c r="AP290" s="4"/>
      <c r="AQ290" s="95"/>
      <c r="AR290" s="90"/>
    </row>
    <row r="291" spans="1:44" s="8" customFormat="1" ht="23.25" customHeight="1" x14ac:dyDescent="0.25">
      <c r="A291" s="90"/>
      <c r="B291" s="91"/>
      <c r="C291" s="92"/>
      <c r="E291" s="92"/>
      <c r="F291" s="93"/>
      <c r="G291" s="93"/>
      <c r="H291" s="93"/>
      <c r="I291" s="92"/>
      <c r="J291" s="122"/>
      <c r="K291" s="122"/>
      <c r="L291" s="122"/>
      <c r="M291" s="122"/>
      <c r="N291" s="122"/>
      <c r="O291" s="122"/>
      <c r="P291" s="123"/>
      <c r="Q291" s="123"/>
      <c r="R291" s="122"/>
      <c r="S291" s="122"/>
      <c r="T291" s="93"/>
      <c r="U291" s="93"/>
      <c r="V291" s="93"/>
      <c r="W291" s="93"/>
      <c r="X291" s="93"/>
      <c r="Y291" s="93"/>
      <c r="Z291" s="93"/>
      <c r="AA291" s="93"/>
      <c r="AB291" s="93"/>
      <c r="AC291" s="93"/>
      <c r="AD291" s="93"/>
      <c r="AE291" s="93"/>
      <c r="AF291" s="93"/>
      <c r="AG291" s="93"/>
      <c r="AH291" s="93"/>
      <c r="AI291" s="93"/>
      <c r="AJ291" s="93"/>
      <c r="AK291" s="93"/>
      <c r="AL291" s="93"/>
      <c r="AM291" s="93"/>
      <c r="AN291" s="93"/>
      <c r="AO291" s="93"/>
      <c r="AP291" s="4"/>
      <c r="AQ291" s="95"/>
      <c r="AR291" s="90"/>
    </row>
    <row r="292" spans="1:44" s="8" customFormat="1" ht="23.25" customHeight="1" x14ac:dyDescent="0.25">
      <c r="A292" s="90"/>
      <c r="B292" s="91"/>
      <c r="C292" s="92"/>
      <c r="E292" s="92"/>
      <c r="F292" s="93"/>
      <c r="G292" s="93"/>
      <c r="H292" s="93"/>
      <c r="I292" s="92"/>
      <c r="J292" s="122"/>
      <c r="K292" s="122"/>
      <c r="L292" s="122"/>
      <c r="M292" s="122"/>
      <c r="N292" s="122"/>
      <c r="O292" s="122"/>
      <c r="P292" s="123"/>
      <c r="Q292" s="123"/>
      <c r="R292" s="122"/>
      <c r="S292" s="122"/>
      <c r="T292" s="93"/>
      <c r="U292" s="93"/>
      <c r="V292" s="93"/>
      <c r="W292" s="93"/>
      <c r="X292" s="93"/>
      <c r="Y292" s="93"/>
      <c r="Z292" s="93"/>
      <c r="AA292" s="93"/>
      <c r="AB292" s="93"/>
      <c r="AC292" s="93"/>
      <c r="AD292" s="93"/>
      <c r="AE292" s="93"/>
      <c r="AF292" s="93"/>
      <c r="AG292" s="93"/>
      <c r="AH292" s="93"/>
      <c r="AI292" s="93"/>
      <c r="AJ292" s="93"/>
      <c r="AK292" s="93"/>
      <c r="AL292" s="93"/>
      <c r="AM292" s="93"/>
      <c r="AN292" s="93"/>
      <c r="AO292" s="93"/>
      <c r="AP292" s="4"/>
      <c r="AQ292" s="95"/>
      <c r="AR292" s="90"/>
    </row>
    <row r="293" spans="1:44" s="8" customFormat="1" ht="23.25" customHeight="1" x14ac:dyDescent="0.25">
      <c r="A293" s="90"/>
      <c r="B293" s="91"/>
      <c r="C293" s="92"/>
      <c r="E293" s="92"/>
      <c r="F293" s="93"/>
      <c r="G293" s="93"/>
      <c r="H293" s="93"/>
      <c r="I293" s="92"/>
      <c r="J293" s="122"/>
      <c r="K293" s="122"/>
      <c r="L293" s="122"/>
      <c r="M293" s="122"/>
      <c r="N293" s="122"/>
      <c r="O293" s="122"/>
      <c r="P293" s="123"/>
      <c r="Q293" s="123"/>
      <c r="R293" s="122"/>
      <c r="S293" s="122"/>
      <c r="T293" s="93"/>
      <c r="U293" s="93"/>
      <c r="V293" s="93"/>
      <c r="W293" s="93"/>
      <c r="X293" s="93"/>
      <c r="Y293" s="93"/>
      <c r="Z293" s="93"/>
      <c r="AA293" s="93"/>
      <c r="AB293" s="93"/>
      <c r="AC293" s="93"/>
      <c r="AD293" s="93"/>
      <c r="AE293" s="93"/>
      <c r="AF293" s="93"/>
      <c r="AG293" s="93"/>
      <c r="AH293" s="93"/>
      <c r="AI293" s="93"/>
      <c r="AJ293" s="93"/>
      <c r="AK293" s="93"/>
      <c r="AL293" s="93"/>
      <c r="AM293" s="93"/>
      <c r="AN293" s="93"/>
      <c r="AO293" s="93"/>
      <c r="AP293" s="4"/>
      <c r="AQ293" s="95"/>
      <c r="AR293" s="90"/>
    </row>
    <row r="294" spans="1:44" s="8" customFormat="1" ht="23.25" customHeight="1" x14ac:dyDescent="0.25">
      <c r="A294" s="90"/>
      <c r="B294" s="91"/>
      <c r="C294" s="92"/>
      <c r="E294" s="92"/>
      <c r="F294" s="93"/>
      <c r="G294" s="93"/>
      <c r="H294" s="93"/>
      <c r="I294" s="92"/>
      <c r="J294" s="122"/>
      <c r="K294" s="122"/>
      <c r="L294" s="122"/>
      <c r="M294" s="122"/>
      <c r="N294" s="122"/>
      <c r="O294" s="122"/>
      <c r="P294" s="123"/>
      <c r="Q294" s="123"/>
      <c r="R294" s="122"/>
      <c r="S294" s="122"/>
      <c r="T294" s="93"/>
      <c r="U294" s="93"/>
      <c r="V294" s="93"/>
      <c r="W294" s="93"/>
      <c r="X294" s="93"/>
      <c r="Y294" s="93"/>
      <c r="Z294" s="93"/>
      <c r="AA294" s="93"/>
      <c r="AB294" s="93"/>
      <c r="AC294" s="93"/>
      <c r="AD294" s="93"/>
      <c r="AE294" s="93"/>
      <c r="AF294" s="93"/>
      <c r="AG294" s="93"/>
      <c r="AH294" s="93"/>
      <c r="AI294" s="93"/>
      <c r="AJ294" s="93"/>
      <c r="AK294" s="93"/>
      <c r="AL294" s="93"/>
      <c r="AM294" s="93"/>
      <c r="AN294" s="93"/>
      <c r="AO294" s="93"/>
      <c r="AP294" s="4"/>
      <c r="AQ294" s="95"/>
      <c r="AR294" s="90"/>
    </row>
    <row r="295" spans="1:44" s="8" customFormat="1" ht="23.25" customHeight="1" x14ac:dyDescent="0.25">
      <c r="A295" s="90"/>
      <c r="B295" s="91"/>
      <c r="C295" s="92"/>
      <c r="E295" s="92"/>
      <c r="F295" s="93"/>
      <c r="G295" s="93"/>
      <c r="H295" s="93"/>
      <c r="I295" s="92"/>
      <c r="J295" s="122"/>
      <c r="K295" s="122"/>
      <c r="L295" s="122"/>
      <c r="M295" s="122"/>
      <c r="N295" s="122"/>
      <c r="O295" s="122"/>
      <c r="P295" s="123"/>
      <c r="Q295" s="123"/>
      <c r="R295" s="122"/>
      <c r="S295" s="122"/>
      <c r="T295" s="93"/>
      <c r="U295" s="93"/>
      <c r="V295" s="93"/>
      <c r="W295" s="93"/>
      <c r="X295" s="93"/>
      <c r="Y295" s="93"/>
      <c r="Z295" s="93"/>
      <c r="AA295" s="93"/>
      <c r="AB295" s="93"/>
      <c r="AC295" s="93"/>
      <c r="AD295" s="93"/>
      <c r="AE295" s="93"/>
      <c r="AF295" s="93"/>
      <c r="AG295" s="93"/>
      <c r="AH295" s="93"/>
      <c r="AI295" s="93"/>
      <c r="AJ295" s="93"/>
      <c r="AK295" s="93"/>
      <c r="AL295" s="93"/>
      <c r="AM295" s="93"/>
      <c r="AN295" s="93"/>
      <c r="AO295" s="93"/>
      <c r="AP295" s="4"/>
      <c r="AQ295" s="95"/>
      <c r="AR295" s="90"/>
    </row>
    <row r="296" spans="1:44" s="8" customFormat="1" ht="23.25" customHeight="1" x14ac:dyDescent="0.25">
      <c r="A296" s="90"/>
      <c r="B296" s="91"/>
      <c r="C296" s="92"/>
      <c r="E296" s="92"/>
      <c r="F296" s="93"/>
      <c r="G296" s="93"/>
      <c r="H296" s="93"/>
      <c r="I296" s="92"/>
      <c r="J296" s="122"/>
      <c r="K296" s="122"/>
      <c r="L296" s="122"/>
      <c r="M296" s="122"/>
      <c r="N296" s="122"/>
      <c r="O296" s="122"/>
      <c r="P296" s="123"/>
      <c r="Q296" s="123"/>
      <c r="R296" s="122"/>
      <c r="S296" s="122"/>
      <c r="T296" s="93"/>
      <c r="U296" s="93"/>
      <c r="V296" s="93"/>
      <c r="W296" s="93"/>
      <c r="X296" s="93"/>
      <c r="Y296" s="93"/>
      <c r="Z296" s="93"/>
      <c r="AA296" s="93"/>
      <c r="AB296" s="93"/>
      <c r="AC296" s="93"/>
      <c r="AD296" s="93"/>
      <c r="AE296" s="93"/>
      <c r="AF296" s="93"/>
      <c r="AG296" s="93"/>
      <c r="AH296" s="93"/>
      <c r="AI296" s="93"/>
      <c r="AJ296" s="93"/>
      <c r="AK296" s="93"/>
      <c r="AL296" s="93"/>
      <c r="AM296" s="93"/>
      <c r="AN296" s="93"/>
      <c r="AO296" s="93"/>
      <c r="AP296" s="4"/>
      <c r="AQ296" s="95"/>
      <c r="AR296" s="90"/>
    </row>
    <row r="297" spans="1:44" s="8" customFormat="1" ht="23.25" customHeight="1" x14ac:dyDescent="0.25">
      <c r="A297" s="90"/>
      <c r="B297" s="91"/>
      <c r="C297" s="92"/>
      <c r="E297" s="92"/>
      <c r="F297" s="93"/>
      <c r="G297" s="93"/>
      <c r="H297" s="93"/>
      <c r="I297" s="92"/>
      <c r="J297" s="122"/>
      <c r="K297" s="122"/>
      <c r="L297" s="122"/>
      <c r="M297" s="122"/>
      <c r="N297" s="122"/>
      <c r="O297" s="122"/>
      <c r="P297" s="123"/>
      <c r="Q297" s="123"/>
      <c r="R297" s="122"/>
      <c r="S297" s="122"/>
      <c r="T297" s="93"/>
      <c r="U297" s="93"/>
      <c r="V297" s="93"/>
      <c r="W297" s="93"/>
      <c r="X297" s="93"/>
      <c r="Y297" s="93"/>
      <c r="Z297" s="93"/>
      <c r="AA297" s="93"/>
      <c r="AB297" s="93"/>
      <c r="AC297" s="93"/>
      <c r="AD297" s="93"/>
      <c r="AE297" s="93"/>
      <c r="AF297" s="93"/>
      <c r="AG297" s="93"/>
      <c r="AH297" s="93"/>
      <c r="AI297" s="93"/>
      <c r="AJ297" s="93"/>
      <c r="AK297" s="93"/>
      <c r="AL297" s="93"/>
      <c r="AM297" s="93"/>
      <c r="AN297" s="93"/>
      <c r="AO297" s="93"/>
      <c r="AP297" s="4"/>
      <c r="AQ297" s="95"/>
      <c r="AR297" s="90"/>
    </row>
    <row r="298" spans="1:44" s="8" customFormat="1" ht="23.25" customHeight="1" x14ac:dyDescent="0.25">
      <c r="A298" s="90"/>
      <c r="B298" s="91"/>
      <c r="C298" s="92"/>
      <c r="E298" s="92"/>
      <c r="F298" s="93"/>
      <c r="G298" s="93"/>
      <c r="H298" s="93"/>
      <c r="I298" s="92"/>
      <c r="J298" s="122"/>
      <c r="K298" s="122"/>
      <c r="L298" s="122"/>
      <c r="M298" s="122"/>
      <c r="N298" s="122"/>
      <c r="O298" s="122"/>
      <c r="P298" s="123"/>
      <c r="Q298" s="123"/>
      <c r="R298" s="122"/>
      <c r="S298" s="122"/>
      <c r="T298" s="93"/>
      <c r="U298" s="93"/>
      <c r="V298" s="93"/>
      <c r="W298" s="93"/>
      <c r="X298" s="93"/>
      <c r="Y298" s="93"/>
      <c r="Z298" s="93"/>
      <c r="AA298" s="93"/>
      <c r="AB298" s="93"/>
      <c r="AC298" s="93"/>
      <c r="AD298" s="93"/>
      <c r="AE298" s="93"/>
      <c r="AF298" s="93"/>
      <c r="AG298" s="93"/>
      <c r="AH298" s="93"/>
      <c r="AI298" s="93"/>
      <c r="AJ298" s="93"/>
      <c r="AK298" s="93"/>
      <c r="AL298" s="93"/>
      <c r="AM298" s="93"/>
      <c r="AN298" s="93"/>
      <c r="AO298" s="93"/>
      <c r="AP298" s="4"/>
      <c r="AQ298" s="95"/>
      <c r="AR298" s="90"/>
    </row>
    <row r="299" spans="1:44" s="8" customFormat="1" ht="23.25" customHeight="1" x14ac:dyDescent="0.25">
      <c r="A299" s="90"/>
      <c r="B299" s="91"/>
      <c r="C299" s="92"/>
      <c r="E299" s="92"/>
      <c r="F299" s="93"/>
      <c r="G299" s="93"/>
      <c r="H299" s="93"/>
      <c r="I299" s="92"/>
      <c r="J299" s="122"/>
      <c r="K299" s="122"/>
      <c r="L299" s="122"/>
      <c r="M299" s="122"/>
      <c r="N299" s="122"/>
      <c r="O299" s="122"/>
      <c r="P299" s="123"/>
      <c r="Q299" s="123"/>
      <c r="R299" s="122"/>
      <c r="S299" s="122"/>
      <c r="T299" s="93"/>
      <c r="U299" s="93"/>
      <c r="V299" s="93"/>
      <c r="W299" s="93"/>
      <c r="X299" s="93"/>
      <c r="Y299" s="93"/>
      <c r="Z299" s="93"/>
      <c r="AA299" s="93"/>
      <c r="AB299" s="93"/>
      <c r="AC299" s="93"/>
      <c r="AD299" s="93"/>
      <c r="AE299" s="93"/>
      <c r="AF299" s="93"/>
      <c r="AG299" s="93"/>
      <c r="AH299" s="93"/>
      <c r="AI299" s="93"/>
      <c r="AJ299" s="93"/>
      <c r="AK299" s="93"/>
      <c r="AL299" s="93"/>
      <c r="AM299" s="93"/>
      <c r="AN299" s="93"/>
      <c r="AO299" s="93"/>
      <c r="AP299" s="4"/>
      <c r="AQ299" s="95"/>
      <c r="AR299" s="90"/>
    </row>
    <row r="300" spans="1:44" s="8" customFormat="1" ht="23.25" customHeight="1" x14ac:dyDescent="0.25">
      <c r="A300" s="90"/>
      <c r="B300" s="91"/>
      <c r="C300" s="92"/>
      <c r="E300" s="92"/>
      <c r="F300" s="93"/>
      <c r="G300" s="93"/>
      <c r="H300" s="93"/>
      <c r="I300" s="92"/>
      <c r="J300" s="122"/>
      <c r="K300" s="122"/>
      <c r="L300" s="122"/>
      <c r="M300" s="122"/>
      <c r="N300" s="122"/>
      <c r="O300" s="122"/>
      <c r="P300" s="123"/>
      <c r="Q300" s="123"/>
      <c r="R300" s="122"/>
      <c r="S300" s="122"/>
      <c r="T300" s="93"/>
      <c r="U300" s="93"/>
      <c r="V300" s="93"/>
      <c r="W300" s="93"/>
      <c r="X300" s="93"/>
      <c r="Y300" s="93"/>
      <c r="Z300" s="93"/>
      <c r="AA300" s="93"/>
      <c r="AB300" s="93"/>
      <c r="AC300" s="93"/>
      <c r="AD300" s="93"/>
      <c r="AE300" s="93"/>
      <c r="AF300" s="93"/>
      <c r="AG300" s="93"/>
      <c r="AH300" s="93"/>
      <c r="AI300" s="93"/>
      <c r="AJ300" s="93"/>
      <c r="AK300" s="93"/>
      <c r="AL300" s="93"/>
      <c r="AM300" s="93"/>
      <c r="AN300" s="93"/>
      <c r="AO300" s="93"/>
      <c r="AP300" s="4"/>
      <c r="AQ300" s="95"/>
      <c r="AR300" s="90"/>
    </row>
    <row r="301" spans="1:44" s="8" customFormat="1" ht="23.25" customHeight="1" x14ac:dyDescent="0.25">
      <c r="A301" s="90"/>
      <c r="B301" s="91"/>
      <c r="C301" s="92"/>
      <c r="E301" s="92"/>
      <c r="F301" s="93"/>
      <c r="G301" s="93"/>
      <c r="H301" s="93"/>
      <c r="I301" s="92"/>
      <c r="J301" s="122"/>
      <c r="K301" s="122"/>
      <c r="L301" s="122"/>
      <c r="M301" s="122"/>
      <c r="N301" s="122"/>
      <c r="O301" s="122"/>
      <c r="P301" s="123"/>
      <c r="Q301" s="123"/>
      <c r="R301" s="122"/>
      <c r="S301" s="122"/>
      <c r="T301" s="93"/>
      <c r="U301" s="93"/>
      <c r="V301" s="93"/>
      <c r="W301" s="93"/>
      <c r="X301" s="93"/>
      <c r="Y301" s="93"/>
      <c r="Z301" s="93"/>
      <c r="AA301" s="93"/>
      <c r="AB301" s="93"/>
      <c r="AC301" s="93"/>
      <c r="AD301" s="93"/>
      <c r="AE301" s="93"/>
      <c r="AF301" s="93"/>
      <c r="AG301" s="93"/>
      <c r="AH301" s="93"/>
      <c r="AI301" s="93"/>
      <c r="AJ301" s="93"/>
      <c r="AK301" s="93"/>
      <c r="AL301" s="93"/>
      <c r="AM301" s="93"/>
      <c r="AN301" s="93"/>
      <c r="AO301" s="93"/>
      <c r="AP301" s="4"/>
      <c r="AQ301" s="95"/>
      <c r="AR301" s="90"/>
    </row>
    <row r="302" spans="1:44" s="8" customFormat="1" ht="23.25" customHeight="1" x14ac:dyDescent="0.25">
      <c r="A302" s="90"/>
      <c r="B302" s="91"/>
      <c r="C302" s="92"/>
      <c r="E302" s="92"/>
      <c r="F302" s="93"/>
      <c r="G302" s="93"/>
      <c r="H302" s="93"/>
      <c r="I302" s="92"/>
      <c r="J302" s="122"/>
      <c r="K302" s="122"/>
      <c r="L302" s="122"/>
      <c r="M302" s="122"/>
      <c r="N302" s="122"/>
      <c r="O302" s="122"/>
      <c r="P302" s="123"/>
      <c r="Q302" s="123"/>
      <c r="R302" s="122"/>
      <c r="S302" s="122"/>
      <c r="T302" s="93"/>
      <c r="U302" s="93"/>
      <c r="V302" s="93"/>
      <c r="W302" s="93"/>
      <c r="X302" s="93"/>
      <c r="Y302" s="93"/>
      <c r="Z302" s="93"/>
      <c r="AA302" s="93"/>
      <c r="AB302" s="93"/>
      <c r="AC302" s="93"/>
      <c r="AD302" s="93"/>
      <c r="AE302" s="93"/>
      <c r="AF302" s="93"/>
      <c r="AG302" s="93"/>
      <c r="AH302" s="93"/>
      <c r="AI302" s="93"/>
      <c r="AJ302" s="93"/>
      <c r="AK302" s="93"/>
      <c r="AL302" s="93"/>
      <c r="AM302" s="93"/>
      <c r="AN302" s="93"/>
      <c r="AO302" s="93"/>
      <c r="AP302" s="4"/>
      <c r="AQ302" s="95"/>
      <c r="AR302" s="90"/>
    </row>
    <row r="303" spans="1:44" s="8" customFormat="1" ht="23.25" customHeight="1" x14ac:dyDescent="0.25">
      <c r="A303" s="90"/>
      <c r="B303" s="91"/>
      <c r="C303" s="92"/>
      <c r="E303" s="92"/>
      <c r="F303" s="93"/>
      <c r="G303" s="93"/>
      <c r="H303" s="93"/>
      <c r="I303" s="92"/>
      <c r="J303" s="122"/>
      <c r="K303" s="122"/>
      <c r="L303" s="122"/>
      <c r="M303" s="122"/>
      <c r="N303" s="122"/>
      <c r="O303" s="122"/>
      <c r="P303" s="123"/>
      <c r="Q303" s="123"/>
      <c r="R303" s="122"/>
      <c r="S303" s="122"/>
      <c r="T303" s="93"/>
      <c r="U303" s="93"/>
      <c r="V303" s="93"/>
      <c r="W303" s="93"/>
      <c r="X303" s="93"/>
      <c r="Y303" s="93"/>
      <c r="Z303" s="93"/>
      <c r="AA303" s="93"/>
      <c r="AB303" s="93"/>
      <c r="AC303" s="93"/>
      <c r="AD303" s="93"/>
      <c r="AE303" s="93"/>
      <c r="AF303" s="93"/>
      <c r="AG303" s="93"/>
      <c r="AH303" s="93"/>
      <c r="AI303" s="93"/>
      <c r="AJ303" s="93"/>
      <c r="AK303" s="93"/>
      <c r="AL303" s="93"/>
      <c r="AM303" s="93"/>
      <c r="AN303" s="93"/>
      <c r="AO303" s="93"/>
      <c r="AP303" s="4"/>
      <c r="AQ303" s="95"/>
      <c r="AR303" s="90"/>
    </row>
    <row r="304" spans="1:44" s="8" customFormat="1" ht="23.25" customHeight="1" x14ac:dyDescent="0.25">
      <c r="A304" s="90"/>
      <c r="B304" s="91"/>
      <c r="C304" s="92"/>
      <c r="E304" s="92"/>
      <c r="F304" s="93"/>
      <c r="G304" s="93"/>
      <c r="H304" s="93"/>
      <c r="I304" s="92"/>
      <c r="J304" s="122"/>
      <c r="K304" s="122"/>
      <c r="L304" s="122"/>
      <c r="M304" s="122"/>
      <c r="N304" s="122"/>
      <c r="O304" s="122"/>
      <c r="P304" s="123"/>
      <c r="Q304" s="123"/>
      <c r="R304" s="122"/>
      <c r="S304" s="122"/>
      <c r="T304" s="93"/>
      <c r="U304" s="93"/>
      <c r="V304" s="93"/>
      <c r="W304" s="93"/>
      <c r="X304" s="93"/>
      <c r="Y304" s="93"/>
      <c r="Z304" s="93"/>
      <c r="AA304" s="93"/>
      <c r="AB304" s="93"/>
      <c r="AC304" s="93"/>
      <c r="AD304" s="93"/>
      <c r="AE304" s="93"/>
      <c r="AF304" s="93"/>
      <c r="AG304" s="93"/>
      <c r="AH304" s="93"/>
      <c r="AI304" s="93"/>
      <c r="AJ304" s="93"/>
      <c r="AK304" s="93"/>
      <c r="AL304" s="93"/>
      <c r="AM304" s="93"/>
      <c r="AN304" s="93"/>
      <c r="AO304" s="93"/>
      <c r="AP304" s="4"/>
      <c r="AQ304" s="95"/>
      <c r="AR304" s="90"/>
    </row>
    <row r="305" spans="1:44" s="8" customFormat="1" ht="23.25" customHeight="1" x14ac:dyDescent="0.25">
      <c r="A305" s="90"/>
      <c r="B305" s="91"/>
      <c r="C305" s="92"/>
      <c r="E305" s="92"/>
      <c r="F305" s="93"/>
      <c r="G305" s="93"/>
      <c r="H305" s="93"/>
      <c r="I305" s="92"/>
      <c r="J305" s="122"/>
      <c r="K305" s="122"/>
      <c r="L305" s="122"/>
      <c r="M305" s="122"/>
      <c r="N305" s="122"/>
      <c r="O305" s="122"/>
      <c r="P305" s="123"/>
      <c r="Q305" s="123"/>
      <c r="R305" s="122"/>
      <c r="S305" s="122"/>
      <c r="T305" s="93"/>
      <c r="U305" s="93"/>
      <c r="V305" s="93"/>
      <c r="W305" s="93"/>
      <c r="X305" s="93"/>
      <c r="Y305" s="93"/>
      <c r="Z305" s="93"/>
      <c r="AA305" s="93"/>
      <c r="AB305" s="93"/>
      <c r="AC305" s="93"/>
      <c r="AD305" s="93"/>
      <c r="AE305" s="93"/>
      <c r="AF305" s="93"/>
      <c r="AG305" s="93"/>
      <c r="AH305" s="93"/>
      <c r="AI305" s="93"/>
      <c r="AJ305" s="93"/>
      <c r="AK305" s="93"/>
      <c r="AL305" s="93"/>
      <c r="AM305" s="93"/>
      <c r="AN305" s="93"/>
      <c r="AO305" s="93"/>
      <c r="AP305" s="4"/>
      <c r="AQ305" s="95"/>
      <c r="AR305" s="90"/>
    </row>
    <row r="306" spans="1:44" s="8" customFormat="1" ht="23.25" customHeight="1" x14ac:dyDescent="0.25">
      <c r="A306" s="90"/>
      <c r="B306" s="91"/>
      <c r="C306" s="92"/>
      <c r="E306" s="92"/>
      <c r="F306" s="93"/>
      <c r="G306" s="93"/>
      <c r="H306" s="93"/>
      <c r="I306" s="92"/>
      <c r="J306" s="122"/>
      <c r="K306" s="122"/>
      <c r="L306" s="122"/>
      <c r="M306" s="122"/>
      <c r="N306" s="122"/>
      <c r="O306" s="122"/>
      <c r="P306" s="123"/>
      <c r="Q306" s="123"/>
      <c r="R306" s="122"/>
      <c r="S306" s="122"/>
      <c r="T306" s="93"/>
      <c r="U306" s="93"/>
      <c r="V306" s="93"/>
      <c r="W306" s="93"/>
      <c r="X306" s="93"/>
      <c r="Y306" s="93"/>
      <c r="Z306" s="93"/>
      <c r="AA306" s="93"/>
      <c r="AB306" s="93"/>
      <c r="AC306" s="93"/>
      <c r="AD306" s="93"/>
      <c r="AE306" s="93"/>
      <c r="AF306" s="93"/>
      <c r="AG306" s="93"/>
      <c r="AH306" s="93"/>
      <c r="AI306" s="93"/>
      <c r="AJ306" s="93"/>
      <c r="AK306" s="93"/>
      <c r="AL306" s="93"/>
      <c r="AM306" s="93"/>
      <c r="AN306" s="93"/>
      <c r="AO306" s="93"/>
      <c r="AP306" s="4"/>
      <c r="AQ306" s="95"/>
      <c r="AR306" s="90"/>
    </row>
    <row r="307" spans="1:44" s="8" customFormat="1" ht="23.25" customHeight="1" x14ac:dyDescent="0.25">
      <c r="A307" s="90"/>
      <c r="B307" s="91"/>
      <c r="C307" s="92"/>
      <c r="E307" s="92"/>
      <c r="F307" s="93"/>
      <c r="G307" s="93"/>
      <c r="H307" s="93"/>
      <c r="I307" s="92"/>
      <c r="J307" s="122"/>
      <c r="K307" s="122"/>
      <c r="L307" s="122"/>
      <c r="M307" s="122"/>
      <c r="N307" s="122"/>
      <c r="O307" s="122"/>
      <c r="P307" s="123"/>
      <c r="Q307" s="123"/>
      <c r="R307" s="122"/>
      <c r="S307" s="122"/>
      <c r="T307" s="93"/>
      <c r="U307" s="93"/>
      <c r="V307" s="93"/>
      <c r="W307" s="93"/>
      <c r="X307" s="93"/>
      <c r="Y307" s="93"/>
      <c r="Z307" s="93"/>
      <c r="AA307" s="93"/>
      <c r="AB307" s="93"/>
      <c r="AC307" s="93"/>
      <c r="AD307" s="93"/>
      <c r="AE307" s="93"/>
      <c r="AF307" s="93"/>
      <c r="AG307" s="93"/>
      <c r="AH307" s="93"/>
      <c r="AI307" s="93"/>
      <c r="AJ307" s="93"/>
      <c r="AK307" s="93"/>
      <c r="AL307" s="93"/>
      <c r="AM307" s="93"/>
      <c r="AN307" s="93"/>
      <c r="AO307" s="93"/>
      <c r="AP307" s="4"/>
      <c r="AQ307" s="95"/>
      <c r="AR307" s="90"/>
    </row>
    <row r="308" spans="1:44" s="8" customFormat="1" ht="23.25" customHeight="1" x14ac:dyDescent="0.25">
      <c r="A308" s="90"/>
      <c r="B308" s="91"/>
      <c r="C308" s="92"/>
      <c r="E308" s="92"/>
      <c r="F308" s="93"/>
      <c r="G308" s="93"/>
      <c r="H308" s="93"/>
      <c r="I308" s="92"/>
      <c r="J308" s="122"/>
      <c r="K308" s="122"/>
      <c r="L308" s="122"/>
      <c r="M308" s="122"/>
      <c r="N308" s="122"/>
      <c r="O308" s="122"/>
      <c r="P308" s="123"/>
      <c r="Q308" s="123"/>
      <c r="R308" s="122"/>
      <c r="S308" s="122"/>
      <c r="T308" s="93"/>
      <c r="U308" s="93"/>
      <c r="V308" s="93"/>
      <c r="W308" s="93"/>
      <c r="X308" s="93"/>
      <c r="Y308" s="93"/>
      <c r="Z308" s="93"/>
      <c r="AA308" s="93"/>
      <c r="AB308" s="93"/>
      <c r="AC308" s="93"/>
      <c r="AD308" s="93"/>
      <c r="AE308" s="93"/>
      <c r="AF308" s="93"/>
      <c r="AG308" s="93"/>
      <c r="AH308" s="93"/>
      <c r="AI308" s="93"/>
      <c r="AJ308" s="93"/>
      <c r="AK308" s="93"/>
      <c r="AL308" s="93"/>
      <c r="AM308" s="93"/>
      <c r="AN308" s="93"/>
      <c r="AO308" s="93"/>
      <c r="AP308" s="4"/>
      <c r="AQ308" s="95"/>
      <c r="AR308" s="90"/>
    </row>
    <row r="309" spans="1:44" s="8" customFormat="1" ht="23.25" customHeight="1" x14ac:dyDescent="0.25">
      <c r="A309" s="90"/>
      <c r="B309" s="91"/>
      <c r="C309" s="92"/>
      <c r="E309" s="92"/>
      <c r="F309" s="93"/>
      <c r="G309" s="93"/>
      <c r="H309" s="93"/>
      <c r="I309" s="92"/>
      <c r="J309" s="122"/>
      <c r="K309" s="122"/>
      <c r="L309" s="122"/>
      <c r="M309" s="122"/>
      <c r="N309" s="122"/>
      <c r="O309" s="122"/>
      <c r="P309" s="123"/>
      <c r="Q309" s="123"/>
      <c r="R309" s="122"/>
      <c r="S309" s="122"/>
      <c r="T309" s="93"/>
      <c r="U309" s="93"/>
      <c r="V309" s="93"/>
      <c r="W309" s="93"/>
      <c r="X309" s="93"/>
      <c r="Y309" s="93"/>
      <c r="Z309" s="93"/>
      <c r="AA309" s="93"/>
      <c r="AB309" s="93"/>
      <c r="AC309" s="93"/>
      <c r="AD309" s="93"/>
      <c r="AE309" s="93"/>
      <c r="AF309" s="93"/>
      <c r="AG309" s="93"/>
      <c r="AH309" s="93"/>
      <c r="AI309" s="93"/>
      <c r="AJ309" s="93"/>
      <c r="AK309" s="93"/>
      <c r="AL309" s="93"/>
      <c r="AM309" s="93"/>
      <c r="AN309" s="93"/>
      <c r="AO309" s="93"/>
      <c r="AP309" s="4"/>
      <c r="AQ309" s="95"/>
      <c r="AR309" s="90"/>
    </row>
    <row r="310" spans="1:44" s="8" customFormat="1" ht="23.25" customHeight="1" x14ac:dyDescent="0.25">
      <c r="A310" s="90"/>
      <c r="B310" s="91"/>
      <c r="C310" s="92"/>
      <c r="E310" s="92"/>
      <c r="F310" s="93"/>
      <c r="G310" s="93"/>
      <c r="H310" s="93"/>
      <c r="I310" s="92"/>
      <c r="J310" s="122"/>
      <c r="K310" s="122"/>
      <c r="L310" s="122"/>
      <c r="M310" s="122"/>
      <c r="N310" s="122"/>
      <c r="O310" s="122"/>
      <c r="P310" s="123"/>
      <c r="Q310" s="123"/>
      <c r="R310" s="122"/>
      <c r="S310" s="122"/>
      <c r="T310" s="93"/>
      <c r="U310" s="93"/>
      <c r="V310" s="93"/>
      <c r="W310" s="93"/>
      <c r="X310" s="93"/>
      <c r="Y310" s="93"/>
      <c r="Z310" s="93"/>
      <c r="AA310" s="93"/>
      <c r="AB310" s="93"/>
      <c r="AC310" s="93"/>
      <c r="AD310" s="93"/>
      <c r="AE310" s="93"/>
      <c r="AF310" s="93"/>
      <c r="AG310" s="93"/>
      <c r="AH310" s="93"/>
      <c r="AI310" s="93"/>
      <c r="AJ310" s="93"/>
      <c r="AK310" s="93"/>
      <c r="AL310" s="93"/>
      <c r="AM310" s="93"/>
      <c r="AN310" s="93"/>
      <c r="AO310" s="93"/>
      <c r="AP310" s="4"/>
      <c r="AQ310" s="95"/>
      <c r="AR310" s="90"/>
    </row>
    <row r="311" spans="1:44" s="8" customFormat="1" ht="23.25" customHeight="1" x14ac:dyDescent="0.25">
      <c r="A311" s="90"/>
      <c r="B311" s="91"/>
      <c r="C311" s="92"/>
      <c r="E311" s="92"/>
      <c r="F311" s="93"/>
      <c r="G311" s="93"/>
      <c r="H311" s="93"/>
      <c r="I311" s="92"/>
      <c r="J311" s="122"/>
      <c r="K311" s="122"/>
      <c r="L311" s="122"/>
      <c r="M311" s="122"/>
      <c r="N311" s="122"/>
      <c r="O311" s="122"/>
      <c r="P311" s="123"/>
      <c r="Q311" s="123"/>
      <c r="R311" s="122"/>
      <c r="S311" s="122"/>
      <c r="T311" s="93"/>
      <c r="U311" s="93"/>
      <c r="V311" s="93"/>
      <c r="W311" s="93"/>
      <c r="X311" s="93"/>
      <c r="Y311" s="93"/>
      <c r="Z311" s="93"/>
      <c r="AA311" s="93"/>
      <c r="AB311" s="93"/>
      <c r="AC311" s="93"/>
      <c r="AD311" s="93"/>
      <c r="AE311" s="93"/>
      <c r="AF311" s="93"/>
      <c r="AG311" s="93"/>
      <c r="AH311" s="93"/>
      <c r="AI311" s="93"/>
      <c r="AJ311" s="93"/>
      <c r="AK311" s="93"/>
      <c r="AL311" s="93"/>
      <c r="AM311" s="93"/>
      <c r="AN311" s="93"/>
      <c r="AO311" s="93"/>
      <c r="AP311" s="4"/>
      <c r="AQ311" s="95"/>
      <c r="AR311" s="90"/>
    </row>
    <row r="312" spans="1:44" s="8" customFormat="1" ht="23.25" customHeight="1" x14ac:dyDescent="0.25">
      <c r="A312" s="90"/>
      <c r="B312" s="91"/>
      <c r="C312" s="92"/>
      <c r="E312" s="92"/>
      <c r="F312" s="93"/>
      <c r="G312" s="93"/>
      <c r="H312" s="93"/>
      <c r="I312" s="92"/>
      <c r="J312" s="122"/>
      <c r="K312" s="122"/>
      <c r="L312" s="122"/>
      <c r="M312" s="122"/>
      <c r="N312" s="122"/>
      <c r="O312" s="122"/>
      <c r="P312" s="123"/>
      <c r="Q312" s="123"/>
      <c r="R312" s="122"/>
      <c r="S312" s="122"/>
      <c r="T312" s="93"/>
      <c r="U312" s="93"/>
      <c r="V312" s="93"/>
      <c r="W312" s="93"/>
      <c r="X312" s="93"/>
      <c r="Y312" s="93"/>
      <c r="Z312" s="93"/>
      <c r="AA312" s="93"/>
      <c r="AB312" s="93"/>
      <c r="AC312" s="93"/>
      <c r="AD312" s="93"/>
      <c r="AE312" s="93"/>
      <c r="AF312" s="93"/>
      <c r="AG312" s="93"/>
      <c r="AH312" s="93"/>
      <c r="AI312" s="93"/>
      <c r="AJ312" s="93"/>
      <c r="AK312" s="93"/>
      <c r="AL312" s="93"/>
      <c r="AM312" s="93"/>
      <c r="AN312" s="93"/>
      <c r="AO312" s="93"/>
      <c r="AP312" s="4"/>
      <c r="AQ312" s="95"/>
      <c r="AR312" s="90"/>
    </row>
    <row r="313" spans="1:44" s="8" customFormat="1" ht="23.25" customHeight="1" x14ac:dyDescent="0.25">
      <c r="A313" s="90"/>
      <c r="B313" s="91"/>
      <c r="C313" s="92"/>
      <c r="E313" s="92"/>
      <c r="F313" s="93"/>
      <c r="G313" s="93"/>
      <c r="H313" s="93"/>
      <c r="I313" s="92"/>
      <c r="J313" s="122"/>
      <c r="K313" s="122"/>
      <c r="L313" s="122"/>
      <c r="M313" s="122"/>
      <c r="N313" s="122"/>
      <c r="O313" s="122"/>
      <c r="P313" s="123"/>
      <c r="Q313" s="123"/>
      <c r="R313" s="122"/>
      <c r="S313" s="122"/>
      <c r="T313" s="93"/>
      <c r="U313" s="93"/>
      <c r="V313" s="93"/>
      <c r="W313" s="93"/>
      <c r="X313" s="93"/>
      <c r="Y313" s="93"/>
      <c r="Z313" s="93"/>
      <c r="AA313" s="93"/>
      <c r="AB313" s="93"/>
      <c r="AC313" s="93"/>
      <c r="AD313" s="93"/>
      <c r="AE313" s="93"/>
      <c r="AF313" s="93"/>
      <c r="AG313" s="93"/>
      <c r="AH313" s="93"/>
      <c r="AI313" s="93"/>
      <c r="AJ313" s="93"/>
      <c r="AK313" s="93"/>
      <c r="AL313" s="93"/>
      <c r="AM313" s="93"/>
      <c r="AN313" s="93"/>
      <c r="AO313" s="93"/>
      <c r="AP313" s="4"/>
      <c r="AQ313" s="95"/>
      <c r="AR313" s="90"/>
    </row>
    <row r="314" spans="1:44" s="8" customFormat="1" ht="23.25" customHeight="1" x14ac:dyDescent="0.25">
      <c r="A314" s="90"/>
      <c r="B314" s="91"/>
      <c r="C314" s="92"/>
      <c r="E314" s="92"/>
      <c r="F314" s="93"/>
      <c r="G314" s="93"/>
      <c r="H314" s="93"/>
      <c r="I314" s="92"/>
      <c r="J314" s="122"/>
      <c r="K314" s="122"/>
      <c r="L314" s="122"/>
      <c r="M314" s="122"/>
      <c r="N314" s="122"/>
      <c r="O314" s="122"/>
      <c r="P314" s="123"/>
      <c r="Q314" s="123"/>
      <c r="R314" s="122"/>
      <c r="S314" s="122"/>
      <c r="T314" s="93"/>
      <c r="U314" s="93"/>
      <c r="V314" s="93"/>
      <c r="W314" s="93"/>
      <c r="X314" s="93"/>
      <c r="Y314" s="93"/>
      <c r="Z314" s="93"/>
      <c r="AA314" s="93"/>
      <c r="AB314" s="93"/>
      <c r="AC314" s="93"/>
      <c r="AD314" s="93"/>
      <c r="AE314" s="93"/>
      <c r="AF314" s="93"/>
      <c r="AG314" s="93"/>
      <c r="AH314" s="93"/>
      <c r="AI314" s="93"/>
      <c r="AJ314" s="93"/>
      <c r="AK314" s="93"/>
      <c r="AL314" s="93"/>
      <c r="AM314" s="93"/>
      <c r="AN314" s="93"/>
      <c r="AO314" s="93"/>
      <c r="AP314" s="4"/>
      <c r="AQ314" s="95"/>
      <c r="AR314" s="90"/>
    </row>
    <row r="315" spans="1:44" s="8" customFormat="1" ht="23.25" customHeight="1" x14ac:dyDescent="0.25">
      <c r="A315" s="90"/>
      <c r="B315" s="91"/>
      <c r="C315" s="92"/>
      <c r="E315" s="92"/>
      <c r="F315" s="93"/>
      <c r="G315" s="93"/>
      <c r="H315" s="93"/>
      <c r="I315" s="92"/>
      <c r="J315" s="122"/>
      <c r="K315" s="122"/>
      <c r="L315" s="122"/>
      <c r="M315" s="122"/>
      <c r="N315" s="122"/>
      <c r="O315" s="122"/>
      <c r="P315" s="123"/>
      <c r="Q315" s="123"/>
      <c r="R315" s="122"/>
      <c r="S315" s="122"/>
      <c r="T315" s="93"/>
      <c r="U315" s="93"/>
      <c r="V315" s="93"/>
      <c r="W315" s="93"/>
      <c r="X315" s="93"/>
      <c r="Y315" s="93"/>
      <c r="Z315" s="93"/>
      <c r="AA315" s="93"/>
      <c r="AB315" s="93"/>
      <c r="AC315" s="93"/>
      <c r="AD315" s="93"/>
      <c r="AE315" s="93"/>
      <c r="AF315" s="93"/>
      <c r="AG315" s="93"/>
      <c r="AH315" s="93"/>
      <c r="AI315" s="93"/>
      <c r="AJ315" s="93"/>
      <c r="AK315" s="93"/>
      <c r="AL315" s="93"/>
      <c r="AM315" s="93"/>
      <c r="AN315" s="93"/>
      <c r="AO315" s="93"/>
      <c r="AP315" s="4"/>
      <c r="AQ315" s="95"/>
      <c r="AR315" s="90"/>
    </row>
    <row r="316" spans="1:44" s="8" customFormat="1" ht="23.25" customHeight="1" x14ac:dyDescent="0.25">
      <c r="A316" s="90"/>
      <c r="B316" s="91"/>
      <c r="C316" s="92"/>
      <c r="E316" s="92"/>
      <c r="F316" s="93"/>
      <c r="G316" s="93"/>
      <c r="H316" s="93"/>
      <c r="I316" s="92"/>
      <c r="J316" s="122"/>
      <c r="K316" s="122"/>
      <c r="L316" s="122"/>
      <c r="M316" s="122"/>
      <c r="N316" s="122"/>
      <c r="O316" s="122"/>
      <c r="P316" s="123"/>
      <c r="Q316" s="123"/>
      <c r="R316" s="122"/>
      <c r="S316" s="122"/>
      <c r="T316" s="93"/>
      <c r="U316" s="93"/>
      <c r="V316" s="93"/>
      <c r="W316" s="93"/>
      <c r="X316" s="93"/>
      <c r="Y316" s="93"/>
      <c r="Z316" s="93"/>
      <c r="AA316" s="93"/>
      <c r="AB316" s="93"/>
      <c r="AC316" s="93"/>
      <c r="AD316" s="93"/>
      <c r="AE316" s="93"/>
      <c r="AF316" s="93"/>
      <c r="AG316" s="93"/>
      <c r="AH316" s="93"/>
      <c r="AI316" s="93"/>
      <c r="AJ316" s="93"/>
      <c r="AK316" s="93"/>
      <c r="AL316" s="93"/>
      <c r="AM316" s="93"/>
      <c r="AN316" s="93"/>
      <c r="AO316" s="93"/>
      <c r="AP316" s="4"/>
      <c r="AQ316" s="95"/>
      <c r="AR316" s="90"/>
    </row>
    <row r="317" spans="1:44" s="8" customFormat="1" ht="23.25" customHeight="1" x14ac:dyDescent="0.25">
      <c r="A317" s="90"/>
      <c r="B317" s="91"/>
      <c r="C317" s="92"/>
      <c r="E317" s="92"/>
      <c r="F317" s="93"/>
      <c r="G317" s="93"/>
      <c r="H317" s="93"/>
      <c r="I317" s="92"/>
      <c r="J317" s="122"/>
      <c r="K317" s="122"/>
      <c r="L317" s="122"/>
      <c r="M317" s="122"/>
      <c r="N317" s="122"/>
      <c r="O317" s="122"/>
      <c r="P317" s="123"/>
      <c r="Q317" s="123"/>
      <c r="R317" s="122"/>
      <c r="S317" s="122"/>
      <c r="T317" s="93"/>
      <c r="U317" s="93"/>
      <c r="V317" s="93"/>
      <c r="W317" s="93"/>
      <c r="X317" s="93"/>
      <c r="Y317" s="93"/>
      <c r="Z317" s="93"/>
      <c r="AA317" s="93"/>
      <c r="AB317" s="93"/>
      <c r="AC317" s="93"/>
      <c r="AD317" s="93"/>
      <c r="AE317" s="93"/>
      <c r="AF317" s="93"/>
      <c r="AG317" s="93"/>
      <c r="AH317" s="93"/>
      <c r="AI317" s="93"/>
      <c r="AJ317" s="93"/>
      <c r="AK317" s="93"/>
      <c r="AL317" s="93"/>
      <c r="AM317" s="93"/>
      <c r="AN317" s="93"/>
      <c r="AO317" s="93"/>
      <c r="AP317" s="4"/>
      <c r="AQ317" s="95"/>
      <c r="AR317" s="90"/>
    </row>
    <row r="318" spans="1:44" s="8" customFormat="1" ht="23.25" customHeight="1" x14ac:dyDescent="0.25">
      <c r="A318" s="90"/>
      <c r="B318" s="91"/>
      <c r="C318" s="92"/>
      <c r="E318" s="92"/>
      <c r="F318" s="93"/>
      <c r="G318" s="93"/>
      <c r="H318" s="93"/>
      <c r="I318" s="92"/>
      <c r="J318" s="122"/>
      <c r="K318" s="122"/>
      <c r="L318" s="122"/>
      <c r="M318" s="122"/>
      <c r="N318" s="122"/>
      <c r="O318" s="122"/>
      <c r="P318" s="123"/>
      <c r="Q318" s="123"/>
      <c r="R318" s="122"/>
      <c r="S318" s="122"/>
      <c r="T318" s="93"/>
      <c r="U318" s="93"/>
      <c r="V318" s="93"/>
      <c r="W318" s="93"/>
      <c r="X318" s="93"/>
      <c r="Y318" s="93"/>
      <c r="Z318" s="93"/>
      <c r="AA318" s="93"/>
      <c r="AB318" s="93"/>
      <c r="AC318" s="93"/>
      <c r="AD318" s="93"/>
      <c r="AE318" s="93"/>
      <c r="AF318" s="93"/>
      <c r="AG318" s="93"/>
      <c r="AH318" s="93"/>
      <c r="AI318" s="93"/>
      <c r="AJ318" s="93"/>
      <c r="AK318" s="93"/>
      <c r="AL318" s="93"/>
      <c r="AM318" s="93"/>
      <c r="AN318" s="93"/>
      <c r="AO318" s="93"/>
      <c r="AP318" s="4"/>
      <c r="AQ318" s="95"/>
      <c r="AR318" s="90"/>
    </row>
    <row r="319" spans="1:44" s="8" customFormat="1" ht="23.25" customHeight="1" x14ac:dyDescent="0.25">
      <c r="A319" s="90"/>
      <c r="B319" s="91"/>
      <c r="C319" s="92"/>
      <c r="E319" s="92"/>
      <c r="F319" s="93"/>
      <c r="G319" s="93"/>
      <c r="H319" s="93"/>
      <c r="I319" s="92"/>
      <c r="J319" s="122"/>
      <c r="K319" s="122"/>
      <c r="L319" s="122"/>
      <c r="M319" s="122"/>
      <c r="N319" s="122"/>
      <c r="O319" s="122"/>
      <c r="P319" s="123"/>
      <c r="Q319" s="123"/>
      <c r="R319" s="122"/>
      <c r="S319" s="122"/>
      <c r="T319" s="93"/>
      <c r="U319" s="93"/>
      <c r="V319" s="93"/>
      <c r="W319" s="93"/>
      <c r="X319" s="93"/>
      <c r="Y319" s="93"/>
      <c r="Z319" s="93"/>
      <c r="AA319" s="93"/>
      <c r="AB319" s="93"/>
      <c r="AC319" s="93"/>
      <c r="AD319" s="93"/>
      <c r="AE319" s="93"/>
      <c r="AF319" s="93"/>
      <c r="AG319" s="93"/>
      <c r="AH319" s="93"/>
      <c r="AI319" s="93"/>
      <c r="AJ319" s="93"/>
      <c r="AK319" s="93"/>
      <c r="AL319" s="93"/>
      <c r="AM319" s="93"/>
      <c r="AN319" s="93"/>
      <c r="AO319" s="93"/>
      <c r="AP319" s="4"/>
      <c r="AQ319" s="95"/>
      <c r="AR319" s="90"/>
    </row>
    <row r="320" spans="1:44" s="8" customFormat="1" ht="23.25" customHeight="1" x14ac:dyDescent="0.25">
      <c r="A320" s="90"/>
      <c r="B320" s="91"/>
      <c r="C320" s="92"/>
      <c r="E320" s="92"/>
      <c r="F320" s="93"/>
      <c r="G320" s="93"/>
      <c r="H320" s="93"/>
      <c r="I320" s="92"/>
      <c r="J320" s="122"/>
      <c r="K320" s="122"/>
      <c r="L320" s="122"/>
      <c r="M320" s="122"/>
      <c r="N320" s="122"/>
      <c r="O320" s="122"/>
      <c r="P320" s="123"/>
      <c r="Q320" s="123"/>
      <c r="R320" s="122"/>
      <c r="S320" s="122"/>
      <c r="T320" s="93"/>
      <c r="U320" s="93"/>
      <c r="V320" s="93"/>
      <c r="W320" s="93"/>
      <c r="X320" s="93"/>
      <c r="Y320" s="93"/>
      <c r="Z320" s="93"/>
      <c r="AA320" s="93"/>
      <c r="AB320" s="93"/>
      <c r="AC320" s="93"/>
      <c r="AD320" s="93"/>
      <c r="AE320" s="93"/>
      <c r="AF320" s="93"/>
      <c r="AG320" s="93"/>
      <c r="AH320" s="93"/>
      <c r="AI320" s="93"/>
      <c r="AJ320" s="93"/>
      <c r="AK320" s="93"/>
      <c r="AL320" s="93"/>
      <c r="AM320" s="93"/>
      <c r="AN320" s="93"/>
      <c r="AO320" s="93"/>
      <c r="AP320" s="4"/>
      <c r="AQ320" s="95"/>
      <c r="AR320" s="90"/>
    </row>
    <row r="321" spans="1:44" s="8" customFormat="1" ht="23.25" customHeight="1" x14ac:dyDescent="0.25">
      <c r="A321" s="90"/>
      <c r="B321" s="91"/>
      <c r="C321" s="92"/>
      <c r="E321" s="92"/>
      <c r="F321" s="93"/>
      <c r="G321" s="93"/>
      <c r="H321" s="93"/>
      <c r="I321" s="92"/>
      <c r="J321" s="122"/>
      <c r="K321" s="122"/>
      <c r="L321" s="122"/>
      <c r="M321" s="122"/>
      <c r="N321" s="122"/>
      <c r="O321" s="122"/>
      <c r="P321" s="123"/>
      <c r="Q321" s="123"/>
      <c r="R321" s="122"/>
      <c r="S321" s="122"/>
      <c r="T321" s="93"/>
      <c r="U321" s="93"/>
      <c r="V321" s="93"/>
      <c r="W321" s="93"/>
      <c r="X321" s="93"/>
      <c r="Y321" s="93"/>
      <c r="Z321" s="93"/>
      <c r="AA321" s="93"/>
      <c r="AB321" s="93"/>
      <c r="AC321" s="93"/>
      <c r="AD321" s="93"/>
      <c r="AE321" s="93"/>
      <c r="AF321" s="93"/>
      <c r="AG321" s="93"/>
      <c r="AH321" s="93"/>
      <c r="AI321" s="93"/>
      <c r="AJ321" s="93"/>
      <c r="AK321" s="93"/>
      <c r="AL321" s="93"/>
      <c r="AM321" s="93"/>
      <c r="AN321" s="93"/>
      <c r="AO321" s="93"/>
      <c r="AP321" s="4"/>
      <c r="AQ321" s="95"/>
      <c r="AR321" s="90"/>
    </row>
    <row r="322" spans="1:44" s="8" customFormat="1" ht="23.25" customHeight="1" x14ac:dyDescent="0.25">
      <c r="A322" s="90"/>
      <c r="B322" s="91"/>
      <c r="C322" s="92"/>
      <c r="E322" s="92"/>
      <c r="F322" s="93"/>
      <c r="G322" s="93"/>
      <c r="H322" s="93"/>
      <c r="I322" s="92"/>
      <c r="J322" s="122"/>
      <c r="K322" s="122"/>
      <c r="L322" s="122"/>
      <c r="M322" s="122"/>
      <c r="N322" s="122"/>
      <c r="O322" s="122"/>
      <c r="P322" s="123"/>
      <c r="Q322" s="123"/>
      <c r="R322" s="122"/>
      <c r="S322" s="122"/>
      <c r="T322" s="93"/>
      <c r="U322" s="93"/>
      <c r="V322" s="93"/>
      <c r="W322" s="93"/>
      <c r="X322" s="93"/>
      <c r="Y322" s="93"/>
      <c r="Z322" s="93"/>
      <c r="AA322" s="93"/>
      <c r="AB322" s="93"/>
      <c r="AC322" s="93"/>
      <c r="AD322" s="93"/>
      <c r="AE322" s="93"/>
      <c r="AF322" s="93"/>
      <c r="AG322" s="93"/>
      <c r="AH322" s="93"/>
      <c r="AI322" s="93"/>
      <c r="AJ322" s="93"/>
      <c r="AK322" s="93"/>
      <c r="AL322" s="93"/>
      <c r="AM322" s="93"/>
      <c r="AN322" s="93"/>
      <c r="AO322" s="93"/>
      <c r="AP322" s="4"/>
      <c r="AQ322" s="95"/>
      <c r="AR322" s="90"/>
    </row>
    <row r="323" spans="1:44" s="8" customFormat="1" ht="23.25" customHeight="1" x14ac:dyDescent="0.25">
      <c r="A323" s="90"/>
      <c r="B323" s="91"/>
      <c r="C323" s="92"/>
      <c r="E323" s="92"/>
      <c r="F323" s="93"/>
      <c r="G323" s="93"/>
      <c r="H323" s="93"/>
      <c r="I323" s="92"/>
      <c r="J323" s="122"/>
      <c r="K323" s="122"/>
      <c r="L323" s="122"/>
      <c r="M323" s="122"/>
      <c r="N323" s="122"/>
      <c r="O323" s="122"/>
      <c r="P323" s="123"/>
      <c r="Q323" s="123"/>
      <c r="R323" s="122"/>
      <c r="S323" s="122"/>
      <c r="T323" s="93"/>
      <c r="U323" s="93"/>
      <c r="V323" s="93"/>
      <c r="W323" s="93"/>
      <c r="X323" s="93"/>
      <c r="Y323" s="93"/>
      <c r="Z323" s="93"/>
      <c r="AA323" s="93"/>
      <c r="AB323" s="93"/>
      <c r="AC323" s="93"/>
      <c r="AD323" s="93"/>
      <c r="AE323" s="93"/>
      <c r="AF323" s="93"/>
      <c r="AG323" s="93"/>
      <c r="AH323" s="93"/>
      <c r="AI323" s="93"/>
      <c r="AJ323" s="93"/>
      <c r="AK323" s="93"/>
      <c r="AL323" s="93"/>
      <c r="AM323" s="93"/>
      <c r="AN323" s="93"/>
      <c r="AO323" s="93"/>
      <c r="AP323" s="4"/>
      <c r="AQ323" s="95"/>
      <c r="AR323" s="90"/>
    </row>
    <row r="324" spans="1:44" s="8" customFormat="1" ht="23.25" customHeight="1" x14ac:dyDescent="0.25">
      <c r="A324" s="90"/>
      <c r="B324" s="91"/>
      <c r="C324" s="92"/>
      <c r="E324" s="92"/>
      <c r="F324" s="93"/>
      <c r="G324" s="93"/>
      <c r="H324" s="93"/>
      <c r="I324" s="92"/>
      <c r="J324" s="122"/>
      <c r="K324" s="122"/>
      <c r="L324" s="122"/>
      <c r="M324" s="122"/>
      <c r="N324" s="122"/>
      <c r="O324" s="122"/>
      <c r="P324" s="123"/>
      <c r="Q324" s="123"/>
      <c r="R324" s="122"/>
      <c r="S324" s="122"/>
      <c r="T324" s="93"/>
      <c r="U324" s="93"/>
      <c r="V324" s="93"/>
      <c r="W324" s="93"/>
      <c r="X324" s="93"/>
      <c r="Y324" s="93"/>
      <c r="Z324" s="93"/>
      <c r="AA324" s="93"/>
      <c r="AB324" s="93"/>
      <c r="AC324" s="93"/>
      <c r="AD324" s="93"/>
      <c r="AE324" s="93"/>
      <c r="AF324" s="93"/>
      <c r="AG324" s="93"/>
      <c r="AH324" s="93"/>
      <c r="AI324" s="93"/>
      <c r="AJ324" s="93"/>
      <c r="AK324" s="93"/>
      <c r="AL324" s="93"/>
      <c r="AM324" s="93"/>
      <c r="AN324" s="93"/>
      <c r="AO324" s="93"/>
      <c r="AP324" s="4"/>
      <c r="AQ324" s="95"/>
      <c r="AR324" s="90"/>
    </row>
    <row r="325" spans="1:44" s="8" customFormat="1" ht="23.25" customHeight="1" x14ac:dyDescent="0.25">
      <c r="A325" s="90"/>
      <c r="B325" s="91"/>
      <c r="C325" s="92"/>
      <c r="E325" s="92"/>
      <c r="F325" s="93"/>
      <c r="G325" s="93"/>
      <c r="H325" s="93"/>
      <c r="I325" s="92"/>
      <c r="J325" s="122"/>
      <c r="K325" s="122"/>
      <c r="L325" s="122"/>
      <c r="M325" s="122"/>
      <c r="N325" s="122"/>
      <c r="O325" s="122"/>
      <c r="P325" s="123"/>
      <c r="Q325" s="123"/>
      <c r="R325" s="122"/>
      <c r="S325" s="122"/>
      <c r="T325" s="93"/>
      <c r="U325" s="93"/>
      <c r="V325" s="93"/>
      <c r="W325" s="93"/>
      <c r="X325" s="93"/>
      <c r="Y325" s="93"/>
      <c r="Z325" s="93"/>
      <c r="AA325" s="93"/>
      <c r="AB325" s="93"/>
      <c r="AC325" s="93"/>
      <c r="AD325" s="93"/>
      <c r="AE325" s="93"/>
      <c r="AF325" s="93"/>
      <c r="AG325" s="93"/>
      <c r="AH325" s="93"/>
      <c r="AI325" s="93"/>
      <c r="AJ325" s="93"/>
      <c r="AK325" s="93"/>
      <c r="AL325" s="93"/>
      <c r="AM325" s="93"/>
      <c r="AN325" s="93"/>
      <c r="AO325" s="93"/>
      <c r="AP325" s="4"/>
      <c r="AQ325" s="95"/>
      <c r="AR325" s="90"/>
    </row>
    <row r="326" spans="1:44" s="8" customFormat="1" ht="23.25" customHeight="1" x14ac:dyDescent="0.25">
      <c r="A326" s="90"/>
      <c r="B326" s="91"/>
      <c r="C326" s="92"/>
      <c r="E326" s="92"/>
      <c r="F326" s="93"/>
      <c r="G326" s="93"/>
      <c r="H326" s="93"/>
      <c r="I326" s="92"/>
      <c r="J326" s="122"/>
      <c r="K326" s="122"/>
      <c r="L326" s="122"/>
      <c r="M326" s="122"/>
      <c r="N326" s="122"/>
      <c r="O326" s="122"/>
      <c r="P326" s="123"/>
      <c r="Q326" s="123"/>
      <c r="R326" s="122"/>
      <c r="S326" s="122"/>
      <c r="T326" s="93"/>
      <c r="U326" s="93"/>
      <c r="V326" s="93"/>
      <c r="W326" s="93"/>
      <c r="X326" s="93"/>
      <c r="Y326" s="93"/>
      <c r="Z326" s="93"/>
      <c r="AA326" s="93"/>
      <c r="AB326" s="93"/>
      <c r="AC326" s="93"/>
      <c r="AD326" s="93"/>
      <c r="AE326" s="93"/>
      <c r="AF326" s="93"/>
      <c r="AG326" s="93"/>
      <c r="AH326" s="93"/>
      <c r="AI326" s="93"/>
      <c r="AJ326" s="93"/>
      <c r="AK326" s="93"/>
      <c r="AL326" s="93"/>
      <c r="AM326" s="93"/>
      <c r="AN326" s="93"/>
      <c r="AO326" s="93"/>
      <c r="AP326" s="4"/>
      <c r="AQ326" s="95"/>
      <c r="AR326" s="90"/>
    </row>
    <row r="327" spans="1:44" s="8" customFormat="1" ht="23.25" customHeight="1" x14ac:dyDescent="0.25">
      <c r="A327" s="90"/>
      <c r="B327" s="91"/>
      <c r="C327" s="92"/>
      <c r="E327" s="92"/>
      <c r="F327" s="93"/>
      <c r="G327" s="93"/>
      <c r="H327" s="93"/>
      <c r="I327" s="92"/>
      <c r="J327" s="122"/>
      <c r="K327" s="122"/>
      <c r="L327" s="122"/>
      <c r="M327" s="122"/>
      <c r="N327" s="122"/>
      <c r="O327" s="122"/>
      <c r="P327" s="123"/>
      <c r="Q327" s="123"/>
      <c r="R327" s="122"/>
      <c r="S327" s="122"/>
      <c r="T327" s="93"/>
      <c r="U327" s="93"/>
      <c r="V327" s="93"/>
      <c r="W327" s="93"/>
      <c r="X327" s="93"/>
      <c r="Y327" s="93"/>
      <c r="Z327" s="93"/>
      <c r="AA327" s="93"/>
      <c r="AB327" s="93"/>
      <c r="AC327" s="93"/>
      <c r="AD327" s="93"/>
      <c r="AE327" s="93"/>
      <c r="AF327" s="93"/>
      <c r="AG327" s="93"/>
      <c r="AH327" s="93"/>
      <c r="AI327" s="93"/>
      <c r="AJ327" s="93"/>
      <c r="AK327" s="93"/>
      <c r="AL327" s="93"/>
      <c r="AM327" s="93"/>
      <c r="AN327" s="93"/>
      <c r="AO327" s="93"/>
      <c r="AP327" s="4"/>
      <c r="AQ327" s="95"/>
      <c r="AR327" s="90"/>
    </row>
    <row r="328" spans="1:44" s="8" customFormat="1" ht="23.25" customHeight="1" x14ac:dyDescent="0.25">
      <c r="A328" s="90"/>
      <c r="B328" s="91"/>
      <c r="C328" s="92"/>
      <c r="E328" s="92"/>
      <c r="F328" s="93"/>
      <c r="G328" s="93"/>
      <c r="H328" s="93"/>
      <c r="I328" s="92"/>
      <c r="J328" s="122"/>
      <c r="K328" s="122"/>
      <c r="L328" s="122"/>
      <c r="M328" s="122"/>
      <c r="N328" s="122"/>
      <c r="O328" s="122"/>
      <c r="P328" s="123"/>
      <c r="Q328" s="123"/>
      <c r="R328" s="122"/>
      <c r="S328" s="122"/>
      <c r="T328" s="93"/>
      <c r="U328" s="93"/>
      <c r="V328" s="93"/>
      <c r="W328" s="93"/>
      <c r="X328" s="93"/>
      <c r="Y328" s="93"/>
      <c r="Z328" s="93"/>
      <c r="AA328" s="93"/>
      <c r="AB328" s="93"/>
      <c r="AC328" s="93"/>
      <c r="AD328" s="93"/>
      <c r="AE328" s="93"/>
      <c r="AF328" s="93"/>
      <c r="AG328" s="93"/>
      <c r="AH328" s="93"/>
      <c r="AI328" s="93"/>
      <c r="AJ328" s="93"/>
      <c r="AK328" s="93"/>
      <c r="AL328" s="93"/>
      <c r="AM328" s="93"/>
      <c r="AN328" s="93"/>
      <c r="AO328" s="93"/>
      <c r="AP328" s="4"/>
      <c r="AQ328" s="95"/>
      <c r="AR328" s="90"/>
    </row>
    <row r="329" spans="1:44" s="8" customFormat="1" ht="23.25" customHeight="1" x14ac:dyDescent="0.25">
      <c r="A329" s="90"/>
      <c r="B329" s="91"/>
      <c r="C329" s="92"/>
      <c r="E329" s="92"/>
      <c r="F329" s="93"/>
      <c r="G329" s="93"/>
      <c r="H329" s="93"/>
      <c r="I329" s="92"/>
      <c r="J329" s="122"/>
      <c r="K329" s="122"/>
      <c r="L329" s="122"/>
      <c r="M329" s="122"/>
      <c r="N329" s="122"/>
      <c r="O329" s="122"/>
      <c r="P329" s="123"/>
      <c r="Q329" s="123"/>
      <c r="R329" s="122"/>
      <c r="S329" s="122"/>
      <c r="T329" s="93"/>
      <c r="U329" s="93"/>
      <c r="V329" s="93"/>
      <c r="W329" s="93"/>
      <c r="X329" s="93"/>
      <c r="Y329" s="93"/>
      <c r="Z329" s="93"/>
      <c r="AA329" s="93"/>
      <c r="AB329" s="93"/>
      <c r="AC329" s="93"/>
      <c r="AD329" s="93"/>
      <c r="AE329" s="93"/>
      <c r="AF329" s="93"/>
      <c r="AG329" s="93"/>
      <c r="AH329" s="93"/>
      <c r="AI329" s="93"/>
      <c r="AJ329" s="93"/>
      <c r="AK329" s="93"/>
      <c r="AL329" s="93"/>
      <c r="AM329" s="93"/>
      <c r="AN329" s="93"/>
      <c r="AO329" s="93"/>
      <c r="AP329" s="4"/>
      <c r="AQ329" s="95"/>
      <c r="AR329" s="90"/>
    </row>
    <row r="330" spans="1:44" s="8" customFormat="1" ht="23.25" customHeight="1" x14ac:dyDescent="0.25">
      <c r="A330" s="90"/>
      <c r="B330" s="91"/>
      <c r="C330" s="92"/>
      <c r="E330" s="92"/>
      <c r="F330" s="93"/>
      <c r="G330" s="93"/>
      <c r="H330" s="93"/>
      <c r="I330" s="92"/>
      <c r="J330" s="122"/>
      <c r="K330" s="122"/>
      <c r="L330" s="122"/>
      <c r="M330" s="122"/>
      <c r="N330" s="122"/>
      <c r="O330" s="122"/>
      <c r="P330" s="123"/>
      <c r="Q330" s="123"/>
      <c r="R330" s="122"/>
      <c r="S330" s="122"/>
      <c r="T330" s="93"/>
      <c r="U330" s="93"/>
      <c r="V330" s="93"/>
      <c r="W330" s="93"/>
      <c r="X330" s="93"/>
      <c r="Y330" s="93"/>
      <c r="Z330" s="93"/>
      <c r="AA330" s="93"/>
      <c r="AB330" s="93"/>
      <c r="AC330" s="93"/>
      <c r="AD330" s="93"/>
      <c r="AE330" s="93"/>
      <c r="AF330" s="93"/>
      <c r="AG330" s="93"/>
      <c r="AH330" s="93"/>
      <c r="AI330" s="93"/>
      <c r="AJ330" s="93"/>
      <c r="AK330" s="93"/>
      <c r="AL330" s="93"/>
      <c r="AM330" s="93"/>
      <c r="AN330" s="93"/>
      <c r="AO330" s="93"/>
      <c r="AP330" s="4"/>
      <c r="AQ330" s="95"/>
      <c r="AR330" s="90"/>
    </row>
    <row r="331" spans="1:44" s="8" customFormat="1" ht="23.25" customHeight="1" x14ac:dyDescent="0.25">
      <c r="A331" s="90"/>
      <c r="B331" s="91"/>
      <c r="C331" s="92"/>
      <c r="E331" s="92"/>
      <c r="F331" s="93"/>
      <c r="G331" s="93"/>
      <c r="H331" s="93"/>
      <c r="I331" s="92"/>
      <c r="J331" s="122"/>
      <c r="K331" s="122"/>
      <c r="L331" s="122"/>
      <c r="M331" s="122"/>
      <c r="N331" s="122"/>
      <c r="O331" s="122"/>
      <c r="P331" s="123"/>
      <c r="Q331" s="123"/>
      <c r="R331" s="122"/>
      <c r="S331" s="122"/>
      <c r="T331" s="93"/>
      <c r="U331" s="93"/>
      <c r="V331" s="93"/>
      <c r="W331" s="93"/>
      <c r="X331" s="93"/>
      <c r="Y331" s="93"/>
      <c r="Z331" s="93"/>
      <c r="AA331" s="93"/>
      <c r="AB331" s="93"/>
      <c r="AC331" s="93"/>
      <c r="AD331" s="93"/>
      <c r="AE331" s="93"/>
      <c r="AF331" s="93"/>
      <c r="AG331" s="93"/>
      <c r="AH331" s="93"/>
      <c r="AI331" s="93"/>
      <c r="AJ331" s="93"/>
      <c r="AK331" s="93"/>
      <c r="AL331" s="93"/>
      <c r="AM331" s="93"/>
      <c r="AN331" s="93"/>
      <c r="AO331" s="93"/>
      <c r="AP331" s="4"/>
      <c r="AQ331" s="95"/>
      <c r="AR331" s="90"/>
    </row>
    <row r="332" spans="1:44" s="8" customFormat="1" ht="23.25" customHeight="1" x14ac:dyDescent="0.25">
      <c r="A332" s="90"/>
      <c r="B332" s="91"/>
      <c r="C332" s="92"/>
      <c r="E332" s="92"/>
      <c r="F332" s="93"/>
      <c r="G332" s="93"/>
      <c r="H332" s="93"/>
      <c r="I332" s="92"/>
      <c r="J332" s="122"/>
      <c r="K332" s="122"/>
      <c r="L332" s="122"/>
      <c r="M332" s="122"/>
      <c r="N332" s="122"/>
      <c r="O332" s="122"/>
      <c r="P332" s="123"/>
      <c r="Q332" s="123"/>
      <c r="R332" s="122"/>
      <c r="S332" s="122"/>
      <c r="T332" s="93"/>
      <c r="U332" s="93"/>
      <c r="V332" s="93"/>
      <c r="W332" s="93"/>
      <c r="X332" s="93"/>
      <c r="Y332" s="93"/>
      <c r="Z332" s="93"/>
      <c r="AA332" s="93"/>
      <c r="AB332" s="93"/>
      <c r="AC332" s="93"/>
      <c r="AD332" s="93"/>
      <c r="AE332" s="93"/>
      <c r="AF332" s="93"/>
      <c r="AG332" s="93"/>
      <c r="AH332" s="93"/>
      <c r="AI332" s="93"/>
      <c r="AJ332" s="93"/>
      <c r="AK332" s="93"/>
      <c r="AL332" s="93"/>
      <c r="AM332" s="93"/>
      <c r="AN332" s="93"/>
      <c r="AO332" s="93"/>
      <c r="AP332" s="4"/>
      <c r="AQ332" s="95"/>
      <c r="AR332" s="90"/>
    </row>
    <row r="333" spans="1:44" s="8" customFormat="1" ht="23.25" customHeight="1" x14ac:dyDescent="0.25">
      <c r="A333" s="90"/>
      <c r="B333" s="91"/>
      <c r="C333" s="92"/>
      <c r="E333" s="92"/>
      <c r="F333" s="93"/>
      <c r="G333" s="93"/>
      <c r="H333" s="93"/>
      <c r="I333" s="92"/>
      <c r="J333" s="122"/>
      <c r="K333" s="122"/>
      <c r="L333" s="122"/>
      <c r="M333" s="122"/>
      <c r="N333" s="122"/>
      <c r="O333" s="122"/>
      <c r="P333" s="123"/>
      <c r="Q333" s="123"/>
      <c r="R333" s="122"/>
      <c r="S333" s="122"/>
      <c r="T333" s="93"/>
      <c r="U333" s="93"/>
      <c r="V333" s="93"/>
      <c r="W333" s="93"/>
      <c r="X333" s="93"/>
      <c r="Y333" s="93"/>
      <c r="Z333" s="93"/>
      <c r="AA333" s="93"/>
      <c r="AB333" s="93"/>
      <c r="AC333" s="93"/>
      <c r="AD333" s="93"/>
      <c r="AE333" s="93"/>
      <c r="AF333" s="93"/>
      <c r="AG333" s="93"/>
      <c r="AH333" s="93"/>
      <c r="AI333" s="93"/>
      <c r="AJ333" s="93"/>
      <c r="AK333" s="93"/>
      <c r="AL333" s="93"/>
      <c r="AM333" s="93"/>
      <c r="AN333" s="93"/>
      <c r="AO333" s="93"/>
      <c r="AP333" s="4"/>
      <c r="AQ333" s="95"/>
      <c r="AR333" s="90"/>
    </row>
    <row r="334" spans="1:44" s="8" customFormat="1" ht="23.25" customHeight="1" x14ac:dyDescent="0.25">
      <c r="A334" s="90"/>
      <c r="B334" s="91"/>
      <c r="C334" s="92"/>
      <c r="E334" s="92"/>
      <c r="F334" s="93"/>
      <c r="G334" s="93"/>
      <c r="H334" s="93"/>
      <c r="I334" s="92"/>
      <c r="J334" s="122"/>
      <c r="K334" s="122"/>
      <c r="L334" s="122"/>
      <c r="M334" s="122"/>
      <c r="N334" s="122"/>
      <c r="O334" s="122"/>
      <c r="P334" s="123"/>
      <c r="Q334" s="123"/>
      <c r="R334" s="122"/>
      <c r="S334" s="122"/>
      <c r="T334" s="93"/>
      <c r="U334" s="93"/>
      <c r="V334" s="93"/>
      <c r="W334" s="93"/>
      <c r="X334" s="93"/>
      <c r="Y334" s="93"/>
      <c r="Z334" s="93"/>
      <c r="AA334" s="93"/>
      <c r="AB334" s="93"/>
      <c r="AC334" s="93"/>
      <c r="AD334" s="93"/>
      <c r="AE334" s="93"/>
      <c r="AF334" s="93"/>
      <c r="AG334" s="93"/>
      <c r="AH334" s="93"/>
      <c r="AI334" s="93"/>
      <c r="AJ334" s="93"/>
      <c r="AK334" s="93"/>
      <c r="AL334" s="93"/>
      <c r="AM334" s="93"/>
      <c r="AN334" s="93"/>
      <c r="AO334" s="93"/>
      <c r="AP334" s="4"/>
      <c r="AQ334" s="95"/>
      <c r="AR334" s="90"/>
    </row>
    <row r="335" spans="1:44" s="8" customFormat="1" ht="23.25" customHeight="1" x14ac:dyDescent="0.25">
      <c r="A335" s="90"/>
      <c r="B335" s="91"/>
      <c r="C335" s="92"/>
      <c r="E335" s="92"/>
      <c r="F335" s="93"/>
      <c r="G335" s="93"/>
      <c r="H335" s="93"/>
      <c r="I335" s="92"/>
      <c r="J335" s="122"/>
      <c r="K335" s="122"/>
      <c r="L335" s="122"/>
      <c r="M335" s="122"/>
      <c r="N335" s="122"/>
      <c r="O335" s="122"/>
      <c r="P335" s="123"/>
      <c r="Q335" s="123"/>
      <c r="R335" s="122"/>
      <c r="S335" s="122"/>
      <c r="T335" s="93"/>
      <c r="U335" s="93"/>
      <c r="V335" s="93"/>
      <c r="W335" s="93"/>
      <c r="X335" s="93"/>
      <c r="Y335" s="93"/>
      <c r="Z335" s="93"/>
      <c r="AA335" s="93"/>
      <c r="AB335" s="93"/>
      <c r="AC335" s="93"/>
      <c r="AD335" s="93"/>
      <c r="AE335" s="93"/>
      <c r="AF335" s="93"/>
      <c r="AG335" s="93"/>
      <c r="AH335" s="93"/>
      <c r="AI335" s="93"/>
      <c r="AJ335" s="93"/>
      <c r="AK335" s="93"/>
      <c r="AL335" s="93"/>
      <c r="AM335" s="93"/>
      <c r="AN335" s="93"/>
      <c r="AO335" s="93"/>
      <c r="AP335" s="4"/>
      <c r="AQ335" s="95"/>
      <c r="AR335" s="90"/>
    </row>
    <row r="336" spans="1:44" s="8" customFormat="1" ht="23.25" customHeight="1" x14ac:dyDescent="0.25">
      <c r="A336" s="90"/>
      <c r="B336" s="91"/>
      <c r="C336" s="92"/>
      <c r="E336" s="92"/>
      <c r="F336" s="93"/>
      <c r="G336" s="93"/>
      <c r="H336" s="93"/>
      <c r="I336" s="92"/>
      <c r="J336" s="122"/>
      <c r="K336" s="122"/>
      <c r="L336" s="122"/>
      <c r="M336" s="122"/>
      <c r="N336" s="122"/>
      <c r="O336" s="122"/>
      <c r="P336" s="123"/>
      <c r="Q336" s="123"/>
      <c r="R336" s="122"/>
      <c r="S336" s="122"/>
      <c r="T336" s="93"/>
      <c r="U336" s="93"/>
      <c r="V336" s="93"/>
      <c r="W336" s="93"/>
      <c r="X336" s="93"/>
      <c r="Y336" s="93"/>
      <c r="Z336" s="93"/>
      <c r="AA336" s="93"/>
      <c r="AB336" s="93"/>
      <c r="AC336" s="93"/>
      <c r="AD336" s="93"/>
      <c r="AE336" s="93"/>
      <c r="AF336" s="93"/>
      <c r="AG336" s="93"/>
      <c r="AH336" s="93"/>
      <c r="AI336" s="93"/>
      <c r="AJ336" s="93"/>
      <c r="AK336" s="93"/>
      <c r="AL336" s="93"/>
      <c r="AM336" s="93"/>
      <c r="AN336" s="93"/>
      <c r="AO336" s="93"/>
      <c r="AP336" s="4"/>
      <c r="AQ336" s="95"/>
      <c r="AR336" s="90"/>
    </row>
    <row r="337" spans="1:44" s="8" customFormat="1" ht="23.25" customHeight="1" x14ac:dyDescent="0.25">
      <c r="A337" s="90"/>
      <c r="B337" s="91"/>
      <c r="C337" s="92"/>
      <c r="E337" s="92"/>
      <c r="F337" s="93"/>
      <c r="G337" s="93"/>
      <c r="H337" s="93"/>
      <c r="I337" s="92"/>
      <c r="J337" s="122"/>
      <c r="K337" s="122"/>
      <c r="L337" s="122"/>
      <c r="M337" s="122"/>
      <c r="N337" s="122"/>
      <c r="O337" s="122"/>
      <c r="P337" s="123"/>
      <c r="Q337" s="123"/>
      <c r="R337" s="122"/>
      <c r="S337" s="122"/>
      <c r="T337" s="93"/>
      <c r="U337" s="93"/>
      <c r="V337" s="93"/>
      <c r="W337" s="93"/>
      <c r="X337" s="93"/>
      <c r="Y337" s="93"/>
      <c r="Z337" s="93"/>
      <c r="AA337" s="93"/>
      <c r="AB337" s="93"/>
      <c r="AC337" s="93"/>
      <c r="AD337" s="93"/>
      <c r="AE337" s="93"/>
      <c r="AF337" s="93"/>
      <c r="AG337" s="93"/>
      <c r="AH337" s="93"/>
      <c r="AI337" s="93"/>
      <c r="AJ337" s="93"/>
      <c r="AK337" s="93"/>
      <c r="AL337" s="93"/>
      <c r="AM337" s="93"/>
      <c r="AN337" s="93"/>
      <c r="AO337" s="93"/>
      <c r="AP337" s="4"/>
      <c r="AQ337" s="95"/>
      <c r="AR337" s="90"/>
    </row>
    <row r="338" spans="1:44" s="8" customFormat="1" ht="23.25" customHeight="1" x14ac:dyDescent="0.25">
      <c r="A338" s="90"/>
      <c r="B338" s="91"/>
      <c r="C338" s="92"/>
      <c r="E338" s="92"/>
      <c r="F338" s="93"/>
      <c r="G338" s="93"/>
      <c r="H338" s="93"/>
      <c r="I338" s="92"/>
      <c r="J338" s="122"/>
      <c r="K338" s="122"/>
      <c r="L338" s="122"/>
      <c r="M338" s="122"/>
      <c r="N338" s="122"/>
      <c r="O338" s="122"/>
      <c r="P338" s="123"/>
      <c r="Q338" s="123"/>
      <c r="R338" s="122"/>
      <c r="S338" s="122"/>
      <c r="T338" s="93"/>
      <c r="U338" s="93"/>
      <c r="V338" s="93"/>
      <c r="W338" s="93"/>
      <c r="X338" s="93"/>
      <c r="Y338" s="93"/>
      <c r="Z338" s="93"/>
      <c r="AA338" s="93"/>
      <c r="AB338" s="93"/>
      <c r="AC338" s="93"/>
      <c r="AD338" s="93"/>
      <c r="AE338" s="93"/>
      <c r="AF338" s="93"/>
      <c r="AG338" s="93"/>
      <c r="AH338" s="93"/>
      <c r="AI338" s="93"/>
      <c r="AJ338" s="93"/>
      <c r="AK338" s="93"/>
      <c r="AL338" s="93"/>
      <c r="AM338" s="93"/>
      <c r="AN338" s="93"/>
      <c r="AO338" s="93"/>
      <c r="AP338" s="4"/>
      <c r="AQ338" s="95"/>
      <c r="AR338" s="90"/>
    </row>
    <row r="339" spans="1:44" s="8" customFormat="1" ht="23.25" customHeight="1" x14ac:dyDescent="0.25">
      <c r="A339" s="90"/>
      <c r="B339" s="91"/>
      <c r="C339" s="92"/>
      <c r="E339" s="92"/>
      <c r="F339" s="93"/>
      <c r="G339" s="93"/>
      <c r="H339" s="93"/>
      <c r="I339" s="92"/>
      <c r="J339" s="122"/>
      <c r="K339" s="122"/>
      <c r="L339" s="122"/>
      <c r="M339" s="122"/>
      <c r="N339" s="122"/>
      <c r="O339" s="122"/>
      <c r="P339" s="123"/>
      <c r="Q339" s="123"/>
      <c r="R339" s="122"/>
      <c r="S339" s="122"/>
      <c r="T339" s="93"/>
      <c r="U339" s="93"/>
      <c r="V339" s="93"/>
      <c r="W339" s="93"/>
      <c r="X339" s="93"/>
      <c r="Y339" s="93"/>
      <c r="Z339" s="93"/>
      <c r="AA339" s="93"/>
      <c r="AB339" s="93"/>
      <c r="AC339" s="93"/>
      <c r="AD339" s="93"/>
      <c r="AE339" s="93"/>
      <c r="AF339" s="93"/>
      <c r="AG339" s="93"/>
      <c r="AH339" s="93"/>
      <c r="AI339" s="93"/>
      <c r="AJ339" s="93"/>
      <c r="AK339" s="93"/>
      <c r="AL339" s="93"/>
      <c r="AM339" s="93"/>
      <c r="AN339" s="93"/>
      <c r="AO339" s="93"/>
      <c r="AP339" s="4"/>
      <c r="AQ339" s="95"/>
      <c r="AR339" s="90"/>
    </row>
  </sheetData>
  <mergeCells count="46">
    <mergeCell ref="A1:B1"/>
    <mergeCell ref="AR1:AS1"/>
    <mergeCell ref="A2:A3"/>
    <mergeCell ref="B2:B3"/>
    <mergeCell ref="C2:C3"/>
    <mergeCell ref="D2:E2"/>
    <mergeCell ref="F2:F3"/>
    <mergeCell ref="G2:G3"/>
    <mergeCell ref="H2:H3"/>
    <mergeCell ref="I2:J2"/>
    <mergeCell ref="V2:V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AH2:AH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T2:AU2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mirela tarcan</cp:lastModifiedBy>
  <dcterms:created xsi:type="dcterms:W3CDTF">2022-03-09T08:29:12Z</dcterms:created>
  <dcterms:modified xsi:type="dcterms:W3CDTF">2022-03-09T08:39:52Z</dcterms:modified>
</cp:coreProperties>
</file>